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G:\上下水道\上下水道課G\下水会計\●経営比較分析表\R7\豊能町【経営比較分析表】2024_273210_46_1718\●修正後データ\再修正後\"/>
    </mc:Choice>
  </mc:AlternateContent>
  <xr:revisionPtr revIDLastSave="0" documentId="13_ncr:1_{91EC9F0E-77B3-4A70-B8CB-A6818820F5D1}" xr6:coauthVersionLast="47" xr6:coauthVersionMax="47" xr10:uidLastSave="{00000000-0000-0000-0000-000000000000}"/>
  <workbookProtection workbookAlgorithmName="SHA-512" workbookHashValue="xweCDPLXojn8MdWj4geYvFmgE9FQQJjxkHYKLmDnRsHzTBzM3RUwE2LUxX2fddfvK7sZWZN9EXrhVxEhwLwB0g==" workbookSaltValue="aNmG6hYzyDM1/35qsUg1gA==" workbookSpinCount="100000" lockStructure="1"/>
  <bookViews>
    <workbookView xWindow="-120" yWindow="-120" windowWidth="20730" windowHeight="1116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BB8" i="4" s="1"/>
  <c r="T6" i="5"/>
  <c r="AT8" i="4" s="1"/>
  <c r="S6" i="5"/>
  <c r="AL8" i="4" s="1"/>
  <c r="R6" i="5"/>
  <c r="AD10" i="4" s="1"/>
  <c r="Q6" i="5"/>
  <c r="W10" i="4" s="1"/>
  <c r="P6" i="5"/>
  <c r="O6" i="5"/>
  <c r="I10" i="4" s="1"/>
  <c r="N6" i="5"/>
  <c r="B10" i="4" s="1"/>
  <c r="M6" i="5"/>
  <c r="AD8" i="4" s="1"/>
  <c r="L6" i="5"/>
  <c r="W8" i="4" s="1"/>
  <c r="K6" i="5"/>
  <c r="P8" i="4" s="1"/>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5" i="4"/>
  <c r="I85" i="4"/>
  <c r="G85" i="4"/>
  <c r="E85" i="4"/>
  <c r="BB10" i="4"/>
  <c r="AT10" i="4"/>
  <c r="P10" i="4"/>
  <c r="B6" i="4"/>
</calcChain>
</file>

<file path=xl/sharedStrings.xml><?xml version="1.0" encoding="utf-8"?>
<sst xmlns="http://schemas.openxmlformats.org/spreadsheetml/2006/main" count="320" uniqueCount="115">
  <si>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</si>
  <si>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</si>
  <si>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</si>
  <si>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</si>
  <si>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</si>
  <si>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</si>
  <si>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</si>
  <si>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</si>
  <si>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</si>
  <si>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</si>
  <si>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</si>
  <si>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</si>
  <si>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</si>
  <si>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</si>
  <si>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</si>
  <si>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</si>
  <si>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</si>
  <si>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</si>
  <si>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</si>
  <si>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</si>
  <si>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</si>
  <si>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</si>
  <si>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</si>
  <si>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</si>
  <si>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</si>
  <si>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</si>
  <si>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</si>
  <si>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</si>
  <si>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</si>
  <si>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</si>
  <si>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</si>
  <si>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</si>
  <si>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</si>
  <si>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</si>
  <si>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</si>
  <si>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</si>
  <si>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</si>
  <si>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</si>
  <si>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</si>
  <si>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</si>
  <si>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</si>
  <si>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</si>
  <si>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</si>
  <si>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</si>
  <si>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</si>
  <si>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</si>
  <si>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</si>
  <si>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</si>
  <si>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</si>
  <si>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</si>
  <si>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</si>
  <si>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</si>
  <si>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</si>
  <si>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</si>
  <si>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</si>
  <si>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</si>
  <si>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</si>
  <si>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</si>
  <si>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</si>
  <si>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</si>
  <si>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</si>
  <si>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</si>
  <si>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</si>
  <si>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</si>
  <si>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</si>
  <si>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</si>
  <si>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</si>
  <si>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</si>
  <si>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</si>
  <si>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</si>
  <si>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</si>
  <si>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</si>
  <si>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</si>
  <si>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</si>
  <si>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</si>
  <si>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</si>
  <si>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</si>
  <si>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</si>
  <si>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</si>
  <si>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</si>
  <si>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</si>
  <si>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</si>
  <si>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</si>
  <si>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</si>
  <si>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</si>
  <si>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</si>
  <si>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</si>
  <si>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</si>
  <si>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</si>
  <si>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</si>
  <si>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</si>
  <si>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</si>
  <si>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</si>
  <si>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</si>
  <si>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</si>
  <si>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大阪府　豊能町</t>
  </si>
  <si>
    <t>法適用</t>
  </si>
  <si>
    <t>下水道事業</t>
  </si>
  <si>
    <t>公共下水道</t>
  </si>
  <si>
    <t>Cb1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</si>
  <si>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</si>
  <si>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</si>
  <si>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</si>
  <si>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</si>
  <si>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</si>
  <si>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</si>
  <si>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</si>
  <si>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</si>
  <si>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</si>
  <si>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</si>
  <si>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</si>
  <si>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</si>
  <si>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経常収支比率や経費回収率は100%を上回っている。人口密度が比較的高い地域であり管渠等の維持管理を効率よく実施できるため、経常収支比率や経費回収率は類似団体平均と比較して高くなっている。
　企業債残高対事業規模比率は下水道の敷設が終了し新たな起債が減少傾向にあるため、類似団体平均を下回っている。
　汚水処理原価についても経常収支比率や経費回収率と同様の理由により、類似団体平均より低くなっている。
　水洗化率は100％となっており、汚水処理を適正に行っている。
　なお、施設利用率については単独処理場を設置していないので、当該数値を計上していない。</t>
    <rPh sb="1" eb="7">
      <t>ケイジョウシュウシヒリツ</t>
    </rPh>
    <rPh sb="8" eb="13">
      <t>ケイヒカイシュウリツ</t>
    </rPh>
    <rPh sb="26" eb="28">
      <t>ジンコウ</t>
    </rPh>
    <rPh sb="28" eb="30">
      <t>ミツド</t>
    </rPh>
    <rPh sb="34" eb="35">
      <t>タカ</t>
    </rPh>
    <rPh sb="36" eb="38">
      <t>チイキ</t>
    </rPh>
    <rPh sb="41" eb="43">
      <t>カンキョ</t>
    </rPh>
    <rPh sb="43" eb="44">
      <t>トウ</t>
    </rPh>
    <rPh sb="45" eb="49">
      <t>イジカンリ</t>
    </rPh>
    <rPh sb="82" eb="84">
      <t>ヒカク</t>
    </rPh>
    <rPh sb="86" eb="87">
      <t>タカ</t>
    </rPh>
    <rPh sb="139" eb="141">
      <t>ヘイキン</t>
    </rPh>
    <rPh sb="175" eb="177">
      <t>ドウヨウ</t>
    </rPh>
    <rPh sb="178" eb="180">
      <t>リユウ</t>
    </rPh>
    <phoneticPr fontId="4"/>
  </si>
  <si>
    <r>
      <t>　</t>
    </r>
    <r>
      <rPr>
        <b/>
        <sz val="11"/>
        <rFont val="ＭＳ ゴシック"/>
        <family val="3"/>
        <charset val="128"/>
      </rPr>
      <t>現時点では、下水道事業開始から50年を経過していないが、民間等から移管をうけた古い管渠が計上されているため、管渠老朽化率は15.05%となっている。
　年2％で更新すると、すべての管路を更新するのに50年かかるペースであるが、本町においては、すべての管渠等を計画的に改築更新するための費用確保が困難な状況であり、管渠改善率は0.02％と、類似団体の平均を下回っている。</t>
    </r>
    <phoneticPr fontId="4"/>
  </si>
  <si>
    <r>
      <t xml:space="preserve">　平成27年4月1日に料金改定を行い一般会計繰入金に頼らないよう経営改善を行ったので、黒字経営となっている。
　類似団体平均値に比べ汚水処理原価は低く経費回収率は高いことから、経営の効率性は比較的高いとみている。しかし、人口減少による料金収入の減少や老朽化対策が課題である。今後は、ストックマネジメント計画による管渠の調査を行い、その調査結果に基づいて、計画的な修繕や改良を実施する。
</t>
    </r>
    <r>
      <rPr>
        <b/>
        <sz val="11"/>
        <rFont val="ＭＳ ゴシック"/>
        <family val="3"/>
        <charset val="128"/>
      </rPr>
      <t xml:space="preserve">
</t>
    </r>
    <r>
      <rPr>
        <sz val="11"/>
        <rFont val="ＭＳ ゴシック"/>
        <family val="3"/>
        <charset val="128"/>
      </rPr>
      <t>※令和6年度から法適用企業になっているため、令和5年度以前の値は記載なし</t>
    </r>
    <rPh sb="137" eb="139">
      <t>コンゴ</t>
    </rPh>
    <rPh sb="195" eb="197">
      <t>レイワ</t>
    </rPh>
    <rPh sb="216" eb="218">
      <t>レイワ</t>
    </rPh>
    <rPh sb="219" eb="221">
      <t>ネンド</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</si>
</sst>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12"/>
      <name val="ＭＳ ゴシック"/>
      <family val="3"/>
      <charset val="128"/>
    </font>
    <font>
      <sz val="11"/>
      <name val="ＭＳ ゴシック"/>
      <family val="3"/>
      <charset val="128"/>
    </font>
    <font>
      <b/>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2" fillId="0" borderId="0" xfId="0" applyFont="1">
      <alignment vertical="center"/>
    </xf>
    <xf numFmtId="0" fontId="13"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4" fillId="0" borderId="3" xfId="0" applyFont="1" applyBorder="1" applyAlignment="1">
      <alignment horizontal="left" vertical="center"/>
    </xf>
    <xf numFmtId="0" fontId="14" fillId="0" borderId="4" xfId="0" applyFont="1" applyBorder="1" applyAlignment="1">
      <alignment horizontal="left" vertical="center"/>
    </xf>
    <xf numFmtId="0" fontId="14" fillId="0" borderId="5" xfId="0" applyFont="1" applyBorder="1" applyAlignment="1">
      <alignment horizontal="left" vertical="center"/>
    </xf>
    <xf numFmtId="0" fontId="14" fillId="0" borderId="6" xfId="0" applyFont="1" applyBorder="1" applyAlignment="1">
      <alignment horizontal="left" vertical="center"/>
    </xf>
    <xf numFmtId="0" fontId="14" fillId="0" borderId="0" xfId="0" applyFont="1" applyAlignment="1">
      <alignment horizontal="left" vertical="center"/>
    </xf>
    <xf numFmtId="0" fontId="14"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0.02</c:v>
                </c:pt>
              </c:numCache>
            </c:numRef>
          </c:val>
          <c:extLst>
            <c:ext xmlns:c16="http://schemas.microsoft.com/office/drawing/2014/chart" uri="{C3380CC4-5D6E-409C-BE32-E72D297353CC}">
              <c16:uniqueId val="{00000000-32F8-4601-AE43-F2A231180945}"/>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0.16</c:v>
                </c:pt>
              </c:numCache>
            </c:numRef>
          </c:val>
          <c:smooth val="0"/>
          <c:extLst>
            <c:ext xmlns:c16="http://schemas.microsoft.com/office/drawing/2014/chart" uri="{C3380CC4-5D6E-409C-BE32-E72D297353CC}">
              <c16:uniqueId val="{00000001-32F8-4601-AE43-F2A231180945}"/>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1E5-4255-A894-C57B2DD80561}"/>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60.92</c:v>
                </c:pt>
              </c:numCache>
            </c:numRef>
          </c:val>
          <c:smooth val="0"/>
          <c:extLst>
            <c:ext xmlns:c16="http://schemas.microsoft.com/office/drawing/2014/chart" uri="{C3380CC4-5D6E-409C-BE32-E72D297353CC}">
              <c16:uniqueId val="{00000001-D1E5-4255-A894-C57B2DD80561}"/>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100</c:v>
                </c:pt>
              </c:numCache>
            </c:numRef>
          </c:val>
          <c:extLst>
            <c:ext xmlns:c16="http://schemas.microsoft.com/office/drawing/2014/chart" uri="{C3380CC4-5D6E-409C-BE32-E72D297353CC}">
              <c16:uniqueId val="{00000000-17B5-41F9-A2DC-D1C92E943C7D}"/>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92.33</c:v>
                </c:pt>
              </c:numCache>
            </c:numRef>
          </c:val>
          <c:smooth val="0"/>
          <c:extLst>
            <c:ext xmlns:c16="http://schemas.microsoft.com/office/drawing/2014/chart" uri="{C3380CC4-5D6E-409C-BE32-E72D297353CC}">
              <c16:uniqueId val="{00000001-17B5-41F9-A2DC-D1C92E943C7D}"/>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106.58</c:v>
                </c:pt>
              </c:numCache>
            </c:numRef>
          </c:val>
          <c:extLst>
            <c:ext xmlns:c16="http://schemas.microsoft.com/office/drawing/2014/chart" uri="{C3380CC4-5D6E-409C-BE32-E72D297353CC}">
              <c16:uniqueId val="{00000000-8D93-4009-9022-00C738618494}"/>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103.27</c:v>
                </c:pt>
              </c:numCache>
            </c:numRef>
          </c:val>
          <c:smooth val="0"/>
          <c:extLst>
            <c:ext xmlns:c16="http://schemas.microsoft.com/office/drawing/2014/chart" uri="{C3380CC4-5D6E-409C-BE32-E72D297353CC}">
              <c16:uniqueId val="{00000001-8D93-4009-9022-00C738618494}"/>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5.98</c:v>
                </c:pt>
              </c:numCache>
            </c:numRef>
          </c:val>
          <c:extLst>
            <c:ext xmlns:c16="http://schemas.microsoft.com/office/drawing/2014/chart" uri="{C3380CC4-5D6E-409C-BE32-E72D297353CC}">
              <c16:uniqueId val="{00000000-6053-4470-BE1A-5AE57A3845F8}"/>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25.69</c:v>
                </c:pt>
              </c:numCache>
            </c:numRef>
          </c:val>
          <c:smooth val="0"/>
          <c:extLst>
            <c:ext xmlns:c16="http://schemas.microsoft.com/office/drawing/2014/chart" uri="{C3380CC4-5D6E-409C-BE32-E72D297353CC}">
              <c16:uniqueId val="{00000001-6053-4470-BE1A-5AE57A3845F8}"/>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15.05</c:v>
                </c:pt>
              </c:numCache>
            </c:numRef>
          </c:val>
          <c:extLst>
            <c:ext xmlns:c16="http://schemas.microsoft.com/office/drawing/2014/chart" uri="{C3380CC4-5D6E-409C-BE32-E72D297353CC}">
              <c16:uniqueId val="{00000000-B0ED-4AAA-93C8-7558538170A9}"/>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2.9</c:v>
                </c:pt>
              </c:numCache>
            </c:numRef>
          </c:val>
          <c:smooth val="0"/>
          <c:extLst>
            <c:ext xmlns:c16="http://schemas.microsoft.com/office/drawing/2014/chart" uri="{C3380CC4-5D6E-409C-BE32-E72D297353CC}">
              <c16:uniqueId val="{00000001-B0ED-4AAA-93C8-7558538170A9}"/>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E196-4CB9-B7F3-BC3A5CB21DCC}"/>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20.28</c:v>
                </c:pt>
              </c:numCache>
            </c:numRef>
          </c:val>
          <c:smooth val="0"/>
          <c:extLst>
            <c:ext xmlns:c16="http://schemas.microsoft.com/office/drawing/2014/chart" uri="{C3380CC4-5D6E-409C-BE32-E72D297353CC}">
              <c16:uniqueId val="{00000001-E196-4CB9-B7F3-BC3A5CB21DCC}"/>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188.19</c:v>
                </c:pt>
              </c:numCache>
            </c:numRef>
          </c:val>
          <c:extLst>
            <c:ext xmlns:c16="http://schemas.microsoft.com/office/drawing/2014/chart" uri="{C3380CC4-5D6E-409C-BE32-E72D297353CC}">
              <c16:uniqueId val="{00000000-D4F9-47CA-A8A6-9E068B012A48}"/>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74.84</c:v>
                </c:pt>
              </c:numCache>
            </c:numRef>
          </c:val>
          <c:smooth val="0"/>
          <c:extLst>
            <c:ext xmlns:c16="http://schemas.microsoft.com/office/drawing/2014/chart" uri="{C3380CC4-5D6E-409C-BE32-E72D297353CC}">
              <c16:uniqueId val="{00000001-D4F9-47CA-A8A6-9E068B012A48}"/>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137.07</c:v>
                </c:pt>
              </c:numCache>
            </c:numRef>
          </c:val>
          <c:extLst>
            <c:ext xmlns:c16="http://schemas.microsoft.com/office/drawing/2014/chart" uri="{C3380CC4-5D6E-409C-BE32-E72D297353CC}">
              <c16:uniqueId val="{00000000-10A8-4C7A-8FE2-B053400C3A3A}"/>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693.82</c:v>
                </c:pt>
              </c:numCache>
            </c:numRef>
          </c:val>
          <c:smooth val="0"/>
          <c:extLst>
            <c:ext xmlns:c16="http://schemas.microsoft.com/office/drawing/2014/chart" uri="{C3380CC4-5D6E-409C-BE32-E72D297353CC}">
              <c16:uniqueId val="{00000001-10A8-4C7A-8FE2-B053400C3A3A}"/>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143.57</c:v>
                </c:pt>
              </c:numCache>
            </c:numRef>
          </c:val>
          <c:extLst>
            <c:ext xmlns:c16="http://schemas.microsoft.com/office/drawing/2014/chart" uri="{C3380CC4-5D6E-409C-BE32-E72D297353CC}">
              <c16:uniqueId val="{00000000-A482-47D0-8963-0C2BF1F768D8}"/>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85.44</c:v>
                </c:pt>
              </c:numCache>
            </c:numRef>
          </c:val>
          <c:smooth val="0"/>
          <c:extLst>
            <c:ext xmlns:c16="http://schemas.microsoft.com/office/drawing/2014/chart" uri="{C3380CC4-5D6E-409C-BE32-E72D297353CC}">
              <c16:uniqueId val="{00000001-A482-47D0-8963-0C2BF1F768D8}"/>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96.32</c:v>
                </c:pt>
              </c:numCache>
            </c:numRef>
          </c:val>
          <c:extLst>
            <c:ext xmlns:c16="http://schemas.microsoft.com/office/drawing/2014/chart" uri="{C3380CC4-5D6E-409C-BE32-E72D297353CC}">
              <c16:uniqueId val="{00000000-377B-47DC-B68F-D086142E9420}"/>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151.87</c:v>
                </c:pt>
              </c:numCache>
            </c:numRef>
          </c:val>
          <c:smooth val="0"/>
          <c:extLst>
            <c:ext xmlns:c16="http://schemas.microsoft.com/office/drawing/2014/chart" uri="{C3380CC4-5D6E-409C-BE32-E72D297353CC}">
              <c16:uniqueId val="{00000001-377B-47DC-B68F-D086142E9420}"/>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7" t="str">
        <f>データ!H6</f>
        <v>大阪府　豊能町</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68" t="s">
        <v>9</v>
      </c>
      <c r="BM7" s="69"/>
      <c r="BN7" s="69"/>
      <c r="BO7" s="69"/>
      <c r="BP7" s="69"/>
      <c r="BQ7" s="69"/>
      <c r="BR7" s="69"/>
      <c r="BS7" s="69"/>
      <c r="BT7" s="69"/>
      <c r="BU7" s="69"/>
      <c r="BV7" s="69"/>
      <c r="BW7" s="69"/>
      <c r="BX7" s="69"/>
      <c r="BY7" s="70"/>
    </row>
    <row r="8" spans="1:78" ht="18.75" customHeight="1" x14ac:dyDescent="0.15">
      <c r="A8" s="2"/>
      <c r="B8" s="64" t="str">
        <f>データ!I6</f>
        <v>法適用</v>
      </c>
      <c r="C8" s="64"/>
      <c r="D8" s="64"/>
      <c r="E8" s="64"/>
      <c r="F8" s="64"/>
      <c r="G8" s="64"/>
      <c r="H8" s="64"/>
      <c r="I8" s="64" t="str">
        <f>データ!J6</f>
        <v>下水道事業</v>
      </c>
      <c r="J8" s="64"/>
      <c r="K8" s="64"/>
      <c r="L8" s="64"/>
      <c r="M8" s="64"/>
      <c r="N8" s="64"/>
      <c r="O8" s="64"/>
      <c r="P8" s="64" t="str">
        <f>データ!K6</f>
        <v>公共下水道</v>
      </c>
      <c r="Q8" s="64"/>
      <c r="R8" s="64"/>
      <c r="S8" s="64"/>
      <c r="T8" s="64"/>
      <c r="U8" s="64"/>
      <c r="V8" s="64"/>
      <c r="W8" s="64" t="str">
        <f>データ!L6</f>
        <v>Cb1</v>
      </c>
      <c r="X8" s="64"/>
      <c r="Y8" s="64"/>
      <c r="Z8" s="64"/>
      <c r="AA8" s="64"/>
      <c r="AB8" s="64"/>
      <c r="AC8" s="64"/>
      <c r="AD8" s="65" t="str">
        <f>データ!$M$6</f>
        <v>非設置</v>
      </c>
      <c r="AE8" s="65"/>
      <c r="AF8" s="65"/>
      <c r="AG8" s="65"/>
      <c r="AH8" s="65"/>
      <c r="AI8" s="65"/>
      <c r="AJ8" s="65"/>
      <c r="AK8" s="3"/>
      <c r="AL8" s="44">
        <f>データ!S6</f>
        <v>17804</v>
      </c>
      <c r="AM8" s="44"/>
      <c r="AN8" s="44"/>
      <c r="AO8" s="44"/>
      <c r="AP8" s="44"/>
      <c r="AQ8" s="44"/>
      <c r="AR8" s="44"/>
      <c r="AS8" s="44"/>
      <c r="AT8" s="45">
        <f>データ!T6</f>
        <v>34.340000000000003</v>
      </c>
      <c r="AU8" s="45"/>
      <c r="AV8" s="45"/>
      <c r="AW8" s="45"/>
      <c r="AX8" s="45"/>
      <c r="AY8" s="45"/>
      <c r="AZ8" s="45"/>
      <c r="BA8" s="45"/>
      <c r="BB8" s="45">
        <f>データ!U6</f>
        <v>518.46</v>
      </c>
      <c r="BC8" s="45"/>
      <c r="BD8" s="45"/>
      <c r="BE8" s="45"/>
      <c r="BF8" s="45"/>
      <c r="BG8" s="45"/>
      <c r="BH8" s="45"/>
      <c r="BI8" s="45"/>
      <c r="BJ8" s="3"/>
      <c r="BK8" s="3"/>
      <c r="BL8" s="60" t="s">
        <v>10</v>
      </c>
      <c r="BM8" s="61"/>
      <c r="BN8" s="62" t="s">
        <v>11</v>
      </c>
      <c r="BO8" s="62"/>
      <c r="BP8" s="62"/>
      <c r="BQ8" s="62"/>
      <c r="BR8" s="62"/>
      <c r="BS8" s="62"/>
      <c r="BT8" s="62"/>
      <c r="BU8" s="62"/>
      <c r="BV8" s="62"/>
      <c r="BW8" s="62"/>
      <c r="BX8" s="62"/>
      <c r="BY8" s="63"/>
    </row>
    <row r="9" spans="1:78" ht="18.75" customHeight="1" x14ac:dyDescent="0.15">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15">
      <c r="A10" s="2"/>
      <c r="B10" s="45" t="str">
        <f>データ!N6</f>
        <v>-</v>
      </c>
      <c r="C10" s="45"/>
      <c r="D10" s="45"/>
      <c r="E10" s="45"/>
      <c r="F10" s="45"/>
      <c r="G10" s="45"/>
      <c r="H10" s="45"/>
      <c r="I10" s="45">
        <f>データ!O6</f>
        <v>95.18</v>
      </c>
      <c r="J10" s="45"/>
      <c r="K10" s="45"/>
      <c r="L10" s="45"/>
      <c r="M10" s="45"/>
      <c r="N10" s="45"/>
      <c r="O10" s="45"/>
      <c r="P10" s="45">
        <f>データ!P6</f>
        <v>90.74</v>
      </c>
      <c r="Q10" s="45"/>
      <c r="R10" s="45"/>
      <c r="S10" s="45"/>
      <c r="T10" s="45"/>
      <c r="U10" s="45"/>
      <c r="V10" s="45"/>
      <c r="W10" s="45">
        <f>データ!Q6</f>
        <v>77.36</v>
      </c>
      <c r="X10" s="45"/>
      <c r="Y10" s="45"/>
      <c r="Z10" s="45"/>
      <c r="AA10" s="45"/>
      <c r="AB10" s="45"/>
      <c r="AC10" s="45"/>
      <c r="AD10" s="44">
        <f>データ!R6</f>
        <v>2530</v>
      </c>
      <c r="AE10" s="44"/>
      <c r="AF10" s="44"/>
      <c r="AG10" s="44"/>
      <c r="AH10" s="44"/>
      <c r="AI10" s="44"/>
      <c r="AJ10" s="44"/>
      <c r="AK10" s="2"/>
      <c r="AL10" s="44">
        <f>データ!V6</f>
        <v>16045</v>
      </c>
      <c r="AM10" s="44"/>
      <c r="AN10" s="44"/>
      <c r="AO10" s="44"/>
      <c r="AP10" s="44"/>
      <c r="AQ10" s="44"/>
      <c r="AR10" s="44"/>
      <c r="AS10" s="44"/>
      <c r="AT10" s="45">
        <f>データ!W6</f>
        <v>3.15</v>
      </c>
      <c r="AU10" s="45"/>
      <c r="AV10" s="45"/>
      <c r="AW10" s="45"/>
      <c r="AX10" s="45"/>
      <c r="AY10" s="45"/>
      <c r="AZ10" s="45"/>
      <c r="BA10" s="45"/>
      <c r="BB10" s="45">
        <f>データ!X6</f>
        <v>5093.6499999999996</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112</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113</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114</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uRlomemvSzpbWgszpQ/DQ7enuguM32JE7hrR4ww0V9a5a2Z+iuv0kLRiWavdIxIIgnEBDo5ateQaNNaPIWqwiw==" saltValue="zYB/31IlQYA8748WXarKwA=="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28</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54</v>
      </c>
      <c r="B4" s="16"/>
      <c r="C4" s="16"/>
      <c r="D4" s="16"/>
      <c r="E4" s="16"/>
      <c r="F4" s="16"/>
      <c r="G4" s="16"/>
      <c r="H4" s="75"/>
      <c r="I4" s="76"/>
      <c r="J4" s="76"/>
      <c r="K4" s="76"/>
      <c r="L4" s="76"/>
      <c r="M4" s="76"/>
      <c r="N4" s="76"/>
      <c r="O4" s="76"/>
      <c r="P4" s="76"/>
      <c r="Q4" s="76"/>
      <c r="R4" s="76"/>
      <c r="S4" s="76"/>
      <c r="T4" s="76"/>
      <c r="U4" s="76"/>
      <c r="V4" s="76"/>
      <c r="W4" s="76"/>
      <c r="X4" s="77"/>
      <c r="Y4" s="71" t="s">
        <v>55</v>
      </c>
      <c r="Z4" s="71"/>
      <c r="AA4" s="71"/>
      <c r="AB4" s="71"/>
      <c r="AC4" s="71"/>
      <c r="AD4" s="71"/>
      <c r="AE4" s="71"/>
      <c r="AF4" s="71"/>
      <c r="AG4" s="71"/>
      <c r="AH4" s="71"/>
      <c r="AI4" s="71"/>
      <c r="AJ4" s="71" t="s">
        <v>56</v>
      </c>
      <c r="AK4" s="71"/>
      <c r="AL4" s="71"/>
      <c r="AM4" s="71"/>
      <c r="AN4" s="71"/>
      <c r="AO4" s="71"/>
      <c r="AP4" s="71"/>
      <c r="AQ4" s="71"/>
      <c r="AR4" s="71"/>
      <c r="AS4" s="71"/>
      <c r="AT4" s="71"/>
      <c r="AU4" s="71" t="s">
        <v>57</v>
      </c>
      <c r="AV4" s="71"/>
      <c r="AW4" s="71"/>
      <c r="AX4" s="71"/>
      <c r="AY4" s="71"/>
      <c r="AZ4" s="71"/>
      <c r="BA4" s="71"/>
      <c r="BB4" s="71"/>
      <c r="BC4" s="71"/>
      <c r="BD4" s="71"/>
      <c r="BE4" s="71"/>
      <c r="BF4" s="71" t="s">
        <v>58</v>
      </c>
      <c r="BG4" s="71"/>
      <c r="BH4" s="71"/>
      <c r="BI4" s="71"/>
      <c r="BJ4" s="71"/>
      <c r="BK4" s="71"/>
      <c r="BL4" s="71"/>
      <c r="BM4" s="71"/>
      <c r="BN4" s="71"/>
      <c r="BO4" s="71"/>
      <c r="BP4" s="71"/>
      <c r="BQ4" s="71" t="s">
        <v>59</v>
      </c>
      <c r="BR4" s="71"/>
      <c r="BS4" s="71"/>
      <c r="BT4" s="71"/>
      <c r="BU4" s="71"/>
      <c r="BV4" s="71"/>
      <c r="BW4" s="71"/>
      <c r="BX4" s="71"/>
      <c r="BY4" s="71"/>
      <c r="BZ4" s="71"/>
      <c r="CA4" s="71"/>
      <c r="CB4" s="71" t="s">
        <v>60</v>
      </c>
      <c r="CC4" s="71"/>
      <c r="CD4" s="71"/>
      <c r="CE4" s="71"/>
      <c r="CF4" s="71"/>
      <c r="CG4" s="71"/>
      <c r="CH4" s="71"/>
      <c r="CI4" s="71"/>
      <c r="CJ4" s="71"/>
      <c r="CK4" s="71"/>
      <c r="CL4" s="71"/>
      <c r="CM4" s="71" t="s">
        <v>61</v>
      </c>
      <c r="CN4" s="71"/>
      <c r="CO4" s="71"/>
      <c r="CP4" s="71"/>
      <c r="CQ4" s="71"/>
      <c r="CR4" s="71"/>
      <c r="CS4" s="71"/>
      <c r="CT4" s="71"/>
      <c r="CU4" s="71"/>
      <c r="CV4" s="71"/>
      <c r="CW4" s="71"/>
      <c r="CX4" s="71" t="s">
        <v>62</v>
      </c>
      <c r="CY4" s="71"/>
      <c r="CZ4" s="71"/>
      <c r="DA4" s="71"/>
      <c r="DB4" s="71"/>
      <c r="DC4" s="71"/>
      <c r="DD4" s="71"/>
      <c r="DE4" s="71"/>
      <c r="DF4" s="71"/>
      <c r="DG4" s="71"/>
      <c r="DH4" s="71"/>
      <c r="DI4" s="71" t="s">
        <v>63</v>
      </c>
      <c r="DJ4" s="71"/>
      <c r="DK4" s="71"/>
      <c r="DL4" s="71"/>
      <c r="DM4" s="71"/>
      <c r="DN4" s="71"/>
      <c r="DO4" s="71"/>
      <c r="DP4" s="71"/>
      <c r="DQ4" s="71"/>
      <c r="DR4" s="71"/>
      <c r="DS4" s="71"/>
      <c r="DT4" s="71" t="s">
        <v>64</v>
      </c>
      <c r="DU4" s="71"/>
      <c r="DV4" s="71"/>
      <c r="DW4" s="71"/>
      <c r="DX4" s="71"/>
      <c r="DY4" s="71"/>
      <c r="DZ4" s="71"/>
      <c r="EA4" s="71"/>
      <c r="EB4" s="71"/>
      <c r="EC4" s="71"/>
      <c r="ED4" s="71"/>
      <c r="EE4" s="71" t="s">
        <v>65</v>
      </c>
      <c r="EF4" s="71"/>
      <c r="EG4" s="71"/>
      <c r="EH4" s="71"/>
      <c r="EI4" s="71"/>
      <c r="EJ4" s="71"/>
      <c r="EK4" s="71"/>
      <c r="EL4" s="71"/>
      <c r="EM4" s="71"/>
      <c r="EN4" s="71"/>
      <c r="EO4" s="71"/>
    </row>
    <row r="5" spans="1:148" x14ac:dyDescent="0.15">
      <c r="A5" s="14" t="s">
        <v>66</v>
      </c>
      <c r="B5" s="17"/>
      <c r="C5" s="17"/>
      <c r="D5" s="17"/>
      <c r="E5" s="17"/>
      <c r="F5" s="17"/>
      <c r="G5" s="17"/>
      <c r="H5" s="18" t="s">
        <v>67</v>
      </c>
      <c r="I5" s="18" t="s">
        <v>68</v>
      </c>
      <c r="J5" s="18" t="s">
        <v>69</v>
      </c>
      <c r="K5" s="18" t="s">
        <v>70</v>
      </c>
      <c r="L5" s="18" t="s">
        <v>71</v>
      </c>
      <c r="M5" s="18" t="s">
        <v>5</v>
      </c>
      <c r="N5" s="18" t="s">
        <v>72</v>
      </c>
      <c r="O5" s="18" t="s">
        <v>73</v>
      </c>
      <c r="P5" s="18" t="s">
        <v>74</v>
      </c>
      <c r="Q5" s="18" t="s">
        <v>75</v>
      </c>
      <c r="R5" s="18" t="s">
        <v>76</v>
      </c>
      <c r="S5" s="18" t="s">
        <v>77</v>
      </c>
      <c r="T5" s="18" t="s">
        <v>78</v>
      </c>
      <c r="U5" s="18" t="s">
        <v>79</v>
      </c>
      <c r="V5" s="18" t="s">
        <v>80</v>
      </c>
      <c r="W5" s="18" t="s">
        <v>81</v>
      </c>
      <c r="X5" s="18" t="s">
        <v>82</v>
      </c>
      <c r="Y5" s="18" t="s">
        <v>83</v>
      </c>
      <c r="Z5" s="18" t="s">
        <v>84</v>
      </c>
      <c r="AA5" s="18" t="s">
        <v>85</v>
      </c>
      <c r="AB5" s="18" t="s">
        <v>86</v>
      </c>
      <c r="AC5" s="18" t="s">
        <v>87</v>
      </c>
      <c r="AD5" s="18" t="s">
        <v>88</v>
      </c>
      <c r="AE5" s="18" t="s">
        <v>89</v>
      </c>
      <c r="AF5" s="18" t="s">
        <v>90</v>
      </c>
      <c r="AG5" s="18" t="s">
        <v>91</v>
      </c>
      <c r="AH5" s="18" t="s">
        <v>92</v>
      </c>
      <c r="AI5" s="18" t="s">
        <v>31</v>
      </c>
      <c r="AJ5" s="18" t="s">
        <v>83</v>
      </c>
      <c r="AK5" s="18" t="s">
        <v>84</v>
      </c>
      <c r="AL5" s="18" t="s">
        <v>85</v>
      </c>
      <c r="AM5" s="18" t="s">
        <v>86</v>
      </c>
      <c r="AN5" s="18" t="s">
        <v>87</v>
      </c>
      <c r="AO5" s="18" t="s">
        <v>88</v>
      </c>
      <c r="AP5" s="18" t="s">
        <v>89</v>
      </c>
      <c r="AQ5" s="18" t="s">
        <v>90</v>
      </c>
      <c r="AR5" s="18" t="s">
        <v>91</v>
      </c>
      <c r="AS5" s="18" t="s">
        <v>92</v>
      </c>
      <c r="AT5" s="18" t="s">
        <v>93</v>
      </c>
      <c r="AU5" s="18" t="s">
        <v>83</v>
      </c>
      <c r="AV5" s="18" t="s">
        <v>84</v>
      </c>
      <c r="AW5" s="18" t="s">
        <v>85</v>
      </c>
      <c r="AX5" s="18" t="s">
        <v>86</v>
      </c>
      <c r="AY5" s="18" t="s">
        <v>87</v>
      </c>
      <c r="AZ5" s="18" t="s">
        <v>88</v>
      </c>
      <c r="BA5" s="18" t="s">
        <v>89</v>
      </c>
      <c r="BB5" s="18" t="s">
        <v>90</v>
      </c>
      <c r="BC5" s="18" t="s">
        <v>91</v>
      </c>
      <c r="BD5" s="18" t="s">
        <v>92</v>
      </c>
      <c r="BE5" s="18" t="s">
        <v>93</v>
      </c>
      <c r="BF5" s="18" t="s">
        <v>83</v>
      </c>
      <c r="BG5" s="18" t="s">
        <v>84</v>
      </c>
      <c r="BH5" s="18" t="s">
        <v>85</v>
      </c>
      <c r="BI5" s="18" t="s">
        <v>86</v>
      </c>
      <c r="BJ5" s="18" t="s">
        <v>87</v>
      </c>
      <c r="BK5" s="18" t="s">
        <v>88</v>
      </c>
      <c r="BL5" s="18" t="s">
        <v>89</v>
      </c>
      <c r="BM5" s="18" t="s">
        <v>90</v>
      </c>
      <c r="BN5" s="18" t="s">
        <v>91</v>
      </c>
      <c r="BO5" s="18" t="s">
        <v>92</v>
      </c>
      <c r="BP5" s="18" t="s">
        <v>93</v>
      </c>
      <c r="BQ5" s="18" t="s">
        <v>83</v>
      </c>
      <c r="BR5" s="18" t="s">
        <v>84</v>
      </c>
      <c r="BS5" s="18" t="s">
        <v>85</v>
      </c>
      <c r="BT5" s="18" t="s">
        <v>86</v>
      </c>
      <c r="BU5" s="18" t="s">
        <v>87</v>
      </c>
      <c r="BV5" s="18" t="s">
        <v>88</v>
      </c>
      <c r="BW5" s="18" t="s">
        <v>89</v>
      </c>
      <c r="BX5" s="18" t="s">
        <v>90</v>
      </c>
      <c r="BY5" s="18" t="s">
        <v>91</v>
      </c>
      <c r="BZ5" s="18" t="s">
        <v>92</v>
      </c>
      <c r="CA5" s="18" t="s">
        <v>93</v>
      </c>
      <c r="CB5" s="18" t="s">
        <v>83</v>
      </c>
      <c r="CC5" s="18" t="s">
        <v>84</v>
      </c>
      <c r="CD5" s="18" t="s">
        <v>85</v>
      </c>
      <c r="CE5" s="18" t="s">
        <v>86</v>
      </c>
      <c r="CF5" s="18" t="s">
        <v>87</v>
      </c>
      <c r="CG5" s="18" t="s">
        <v>88</v>
      </c>
      <c r="CH5" s="18" t="s">
        <v>89</v>
      </c>
      <c r="CI5" s="18" t="s">
        <v>90</v>
      </c>
      <c r="CJ5" s="18" t="s">
        <v>91</v>
      </c>
      <c r="CK5" s="18" t="s">
        <v>92</v>
      </c>
      <c r="CL5" s="18" t="s">
        <v>93</v>
      </c>
      <c r="CM5" s="18" t="s">
        <v>83</v>
      </c>
      <c r="CN5" s="18" t="s">
        <v>84</v>
      </c>
      <c r="CO5" s="18" t="s">
        <v>85</v>
      </c>
      <c r="CP5" s="18" t="s">
        <v>86</v>
      </c>
      <c r="CQ5" s="18" t="s">
        <v>87</v>
      </c>
      <c r="CR5" s="18" t="s">
        <v>88</v>
      </c>
      <c r="CS5" s="18" t="s">
        <v>89</v>
      </c>
      <c r="CT5" s="18" t="s">
        <v>90</v>
      </c>
      <c r="CU5" s="18" t="s">
        <v>91</v>
      </c>
      <c r="CV5" s="18" t="s">
        <v>92</v>
      </c>
      <c r="CW5" s="18" t="s">
        <v>93</v>
      </c>
      <c r="CX5" s="18" t="s">
        <v>83</v>
      </c>
      <c r="CY5" s="18" t="s">
        <v>84</v>
      </c>
      <c r="CZ5" s="18" t="s">
        <v>85</v>
      </c>
      <c r="DA5" s="18" t="s">
        <v>86</v>
      </c>
      <c r="DB5" s="18" t="s">
        <v>87</v>
      </c>
      <c r="DC5" s="18" t="s">
        <v>88</v>
      </c>
      <c r="DD5" s="18" t="s">
        <v>89</v>
      </c>
      <c r="DE5" s="18" t="s">
        <v>90</v>
      </c>
      <c r="DF5" s="18" t="s">
        <v>91</v>
      </c>
      <c r="DG5" s="18" t="s">
        <v>92</v>
      </c>
      <c r="DH5" s="18" t="s">
        <v>93</v>
      </c>
      <c r="DI5" s="18" t="s">
        <v>83</v>
      </c>
      <c r="DJ5" s="18" t="s">
        <v>84</v>
      </c>
      <c r="DK5" s="18" t="s">
        <v>85</v>
      </c>
      <c r="DL5" s="18" t="s">
        <v>86</v>
      </c>
      <c r="DM5" s="18" t="s">
        <v>87</v>
      </c>
      <c r="DN5" s="18" t="s">
        <v>88</v>
      </c>
      <c r="DO5" s="18" t="s">
        <v>89</v>
      </c>
      <c r="DP5" s="18" t="s">
        <v>90</v>
      </c>
      <c r="DQ5" s="18" t="s">
        <v>91</v>
      </c>
      <c r="DR5" s="18" t="s">
        <v>92</v>
      </c>
      <c r="DS5" s="18" t="s">
        <v>93</v>
      </c>
      <c r="DT5" s="18" t="s">
        <v>83</v>
      </c>
      <c r="DU5" s="18" t="s">
        <v>84</v>
      </c>
      <c r="DV5" s="18" t="s">
        <v>85</v>
      </c>
      <c r="DW5" s="18" t="s">
        <v>86</v>
      </c>
      <c r="DX5" s="18" t="s">
        <v>87</v>
      </c>
      <c r="DY5" s="18" t="s">
        <v>88</v>
      </c>
      <c r="DZ5" s="18" t="s">
        <v>89</v>
      </c>
      <c r="EA5" s="18" t="s">
        <v>90</v>
      </c>
      <c r="EB5" s="18" t="s">
        <v>91</v>
      </c>
      <c r="EC5" s="18" t="s">
        <v>92</v>
      </c>
      <c r="ED5" s="18" t="s">
        <v>93</v>
      </c>
      <c r="EE5" s="18" t="s">
        <v>83</v>
      </c>
      <c r="EF5" s="18" t="s">
        <v>84</v>
      </c>
      <c r="EG5" s="18" t="s">
        <v>85</v>
      </c>
      <c r="EH5" s="18" t="s">
        <v>86</v>
      </c>
      <c r="EI5" s="18" t="s">
        <v>87</v>
      </c>
      <c r="EJ5" s="18" t="s">
        <v>88</v>
      </c>
      <c r="EK5" s="18" t="s">
        <v>89</v>
      </c>
      <c r="EL5" s="18" t="s">
        <v>90</v>
      </c>
      <c r="EM5" s="18" t="s">
        <v>91</v>
      </c>
      <c r="EN5" s="18" t="s">
        <v>92</v>
      </c>
      <c r="EO5" s="18" t="s">
        <v>93</v>
      </c>
    </row>
    <row r="6" spans="1:148" s="22" customFormat="1" x14ac:dyDescent="0.15">
      <c r="A6" s="14" t="s">
        <v>94</v>
      </c>
      <c r="B6" s="19">
        <f>B7</f>
        <v>2024</v>
      </c>
      <c r="C6" s="19">
        <f t="shared" ref="C6:X6" si="3">C7</f>
        <v>273210</v>
      </c>
      <c r="D6" s="19">
        <f t="shared" si="3"/>
        <v>46</v>
      </c>
      <c r="E6" s="19">
        <f t="shared" si="3"/>
        <v>17</v>
      </c>
      <c r="F6" s="19">
        <f t="shared" si="3"/>
        <v>1</v>
      </c>
      <c r="G6" s="19">
        <f t="shared" si="3"/>
        <v>0</v>
      </c>
      <c r="H6" s="19" t="str">
        <f t="shared" si="3"/>
        <v>大阪府　豊能町</v>
      </c>
      <c r="I6" s="19" t="str">
        <f t="shared" si="3"/>
        <v>法適用</v>
      </c>
      <c r="J6" s="19" t="str">
        <f t="shared" si="3"/>
        <v>下水道事業</v>
      </c>
      <c r="K6" s="19" t="str">
        <f t="shared" si="3"/>
        <v>公共下水道</v>
      </c>
      <c r="L6" s="19" t="str">
        <f t="shared" si="3"/>
        <v>Cb1</v>
      </c>
      <c r="M6" s="19" t="str">
        <f t="shared" si="3"/>
        <v>非設置</v>
      </c>
      <c r="N6" s="20" t="str">
        <f t="shared" si="3"/>
        <v>-</v>
      </c>
      <c r="O6" s="20">
        <f t="shared" si="3"/>
        <v>95.18</v>
      </c>
      <c r="P6" s="20">
        <f t="shared" si="3"/>
        <v>90.74</v>
      </c>
      <c r="Q6" s="20">
        <f t="shared" si="3"/>
        <v>77.36</v>
      </c>
      <c r="R6" s="20">
        <f t="shared" si="3"/>
        <v>2530</v>
      </c>
      <c r="S6" s="20">
        <f t="shared" si="3"/>
        <v>17804</v>
      </c>
      <c r="T6" s="20">
        <f t="shared" si="3"/>
        <v>34.340000000000003</v>
      </c>
      <c r="U6" s="20">
        <f t="shared" si="3"/>
        <v>518.46</v>
      </c>
      <c r="V6" s="20">
        <f t="shared" si="3"/>
        <v>16045</v>
      </c>
      <c r="W6" s="20">
        <f t="shared" si="3"/>
        <v>3.15</v>
      </c>
      <c r="X6" s="20">
        <f t="shared" si="3"/>
        <v>5093.6499999999996</v>
      </c>
      <c r="Y6" s="21" t="str">
        <f>IF(Y7="",NA(),Y7)</f>
        <v>-</v>
      </c>
      <c r="Z6" s="21" t="str">
        <f t="shared" ref="Z6:AH6" si="4">IF(Z7="",NA(),Z7)</f>
        <v>-</v>
      </c>
      <c r="AA6" s="21" t="str">
        <f t="shared" si="4"/>
        <v>-</v>
      </c>
      <c r="AB6" s="21" t="str">
        <f t="shared" si="4"/>
        <v>-</v>
      </c>
      <c r="AC6" s="21">
        <f t="shared" si="4"/>
        <v>106.58</v>
      </c>
      <c r="AD6" s="21" t="str">
        <f t="shared" si="4"/>
        <v>-</v>
      </c>
      <c r="AE6" s="21" t="str">
        <f t="shared" si="4"/>
        <v>-</v>
      </c>
      <c r="AF6" s="21" t="str">
        <f t="shared" si="4"/>
        <v>-</v>
      </c>
      <c r="AG6" s="21" t="str">
        <f t="shared" si="4"/>
        <v>-</v>
      </c>
      <c r="AH6" s="21">
        <f t="shared" si="4"/>
        <v>103.27</v>
      </c>
      <c r="AI6" s="20" t="str">
        <f>IF(AI7="","",IF(AI7="-","【-】","【"&amp;SUBSTITUTE(TEXT(AI7,"#,##0.00"),"-","△")&amp;"】"))</f>
        <v>【105.36】</v>
      </c>
      <c r="AJ6" s="21" t="str">
        <f>IF(AJ7="",NA(),AJ7)</f>
        <v>-</v>
      </c>
      <c r="AK6" s="21" t="str">
        <f t="shared" ref="AK6:AS6" si="5">IF(AK7="",NA(),AK7)</f>
        <v>-</v>
      </c>
      <c r="AL6" s="21" t="str">
        <f t="shared" si="5"/>
        <v>-</v>
      </c>
      <c r="AM6" s="21" t="str">
        <f t="shared" si="5"/>
        <v>-</v>
      </c>
      <c r="AN6" s="20">
        <f t="shared" si="5"/>
        <v>0</v>
      </c>
      <c r="AO6" s="21" t="str">
        <f t="shared" si="5"/>
        <v>-</v>
      </c>
      <c r="AP6" s="21" t="str">
        <f t="shared" si="5"/>
        <v>-</v>
      </c>
      <c r="AQ6" s="21" t="str">
        <f t="shared" si="5"/>
        <v>-</v>
      </c>
      <c r="AR6" s="21" t="str">
        <f t="shared" si="5"/>
        <v>-</v>
      </c>
      <c r="AS6" s="21">
        <f t="shared" si="5"/>
        <v>20.28</v>
      </c>
      <c r="AT6" s="20" t="str">
        <f>IF(AT7="","",IF(AT7="-","【-】","【"&amp;SUBSTITUTE(TEXT(AT7,"#,##0.00"),"-","△")&amp;"】"))</f>
        <v>【3.12】</v>
      </c>
      <c r="AU6" s="21" t="str">
        <f>IF(AU7="",NA(),AU7)</f>
        <v>-</v>
      </c>
      <c r="AV6" s="21" t="str">
        <f t="shared" ref="AV6:BD6" si="6">IF(AV7="",NA(),AV7)</f>
        <v>-</v>
      </c>
      <c r="AW6" s="21" t="str">
        <f t="shared" si="6"/>
        <v>-</v>
      </c>
      <c r="AX6" s="21" t="str">
        <f t="shared" si="6"/>
        <v>-</v>
      </c>
      <c r="AY6" s="21">
        <f t="shared" si="6"/>
        <v>188.19</v>
      </c>
      <c r="AZ6" s="21" t="str">
        <f t="shared" si="6"/>
        <v>-</v>
      </c>
      <c r="BA6" s="21" t="str">
        <f t="shared" si="6"/>
        <v>-</v>
      </c>
      <c r="BB6" s="21" t="str">
        <f t="shared" si="6"/>
        <v>-</v>
      </c>
      <c r="BC6" s="21" t="str">
        <f t="shared" si="6"/>
        <v>-</v>
      </c>
      <c r="BD6" s="21">
        <f t="shared" si="6"/>
        <v>74.84</v>
      </c>
      <c r="BE6" s="20" t="str">
        <f>IF(BE7="","",IF(BE7="-","【-】","【"&amp;SUBSTITUTE(TEXT(BE7,"#,##0.00"),"-","△")&amp;"】"))</f>
        <v>【82.75】</v>
      </c>
      <c r="BF6" s="21" t="str">
        <f>IF(BF7="",NA(),BF7)</f>
        <v>-</v>
      </c>
      <c r="BG6" s="21" t="str">
        <f t="shared" ref="BG6:BO6" si="7">IF(BG7="",NA(),BG7)</f>
        <v>-</v>
      </c>
      <c r="BH6" s="21" t="str">
        <f t="shared" si="7"/>
        <v>-</v>
      </c>
      <c r="BI6" s="21" t="str">
        <f t="shared" si="7"/>
        <v>-</v>
      </c>
      <c r="BJ6" s="21">
        <f t="shared" si="7"/>
        <v>137.07</v>
      </c>
      <c r="BK6" s="21" t="str">
        <f t="shared" si="7"/>
        <v>-</v>
      </c>
      <c r="BL6" s="21" t="str">
        <f t="shared" si="7"/>
        <v>-</v>
      </c>
      <c r="BM6" s="21" t="str">
        <f t="shared" si="7"/>
        <v>-</v>
      </c>
      <c r="BN6" s="21" t="str">
        <f t="shared" si="7"/>
        <v>-</v>
      </c>
      <c r="BO6" s="21">
        <f t="shared" si="7"/>
        <v>693.82</v>
      </c>
      <c r="BP6" s="20" t="str">
        <f>IF(BP7="","",IF(BP7="-","【-】","【"&amp;SUBSTITUTE(TEXT(BP7,"#,##0.00"),"-","△")&amp;"】"))</f>
        <v>【602.56】</v>
      </c>
      <c r="BQ6" s="21" t="str">
        <f>IF(BQ7="",NA(),BQ7)</f>
        <v>-</v>
      </c>
      <c r="BR6" s="21" t="str">
        <f t="shared" ref="BR6:BZ6" si="8">IF(BR7="",NA(),BR7)</f>
        <v>-</v>
      </c>
      <c r="BS6" s="21" t="str">
        <f t="shared" si="8"/>
        <v>-</v>
      </c>
      <c r="BT6" s="21" t="str">
        <f t="shared" si="8"/>
        <v>-</v>
      </c>
      <c r="BU6" s="21">
        <f t="shared" si="8"/>
        <v>143.57</v>
      </c>
      <c r="BV6" s="21" t="str">
        <f t="shared" si="8"/>
        <v>-</v>
      </c>
      <c r="BW6" s="21" t="str">
        <f t="shared" si="8"/>
        <v>-</v>
      </c>
      <c r="BX6" s="21" t="str">
        <f t="shared" si="8"/>
        <v>-</v>
      </c>
      <c r="BY6" s="21" t="str">
        <f t="shared" si="8"/>
        <v>-</v>
      </c>
      <c r="BZ6" s="21">
        <f t="shared" si="8"/>
        <v>85.44</v>
      </c>
      <c r="CA6" s="20" t="str">
        <f>IF(CA7="","",IF(CA7="-","【-】","【"&amp;SUBSTITUTE(TEXT(CA7,"#,##0.00"),"-","△")&amp;"】"))</f>
        <v>【97.94】</v>
      </c>
      <c r="CB6" s="21" t="str">
        <f>IF(CB7="",NA(),CB7)</f>
        <v>-</v>
      </c>
      <c r="CC6" s="21" t="str">
        <f t="shared" ref="CC6:CK6" si="9">IF(CC7="",NA(),CC7)</f>
        <v>-</v>
      </c>
      <c r="CD6" s="21" t="str">
        <f t="shared" si="9"/>
        <v>-</v>
      </c>
      <c r="CE6" s="21" t="str">
        <f t="shared" si="9"/>
        <v>-</v>
      </c>
      <c r="CF6" s="21">
        <f t="shared" si="9"/>
        <v>96.32</v>
      </c>
      <c r="CG6" s="21" t="str">
        <f t="shared" si="9"/>
        <v>-</v>
      </c>
      <c r="CH6" s="21" t="str">
        <f t="shared" si="9"/>
        <v>-</v>
      </c>
      <c r="CI6" s="21" t="str">
        <f t="shared" si="9"/>
        <v>-</v>
      </c>
      <c r="CJ6" s="21" t="str">
        <f t="shared" si="9"/>
        <v>-</v>
      </c>
      <c r="CK6" s="21">
        <f t="shared" si="9"/>
        <v>151.87</v>
      </c>
      <c r="CL6" s="20" t="str">
        <f>IF(CL7="","",IF(CL7="-","【-】","【"&amp;SUBSTITUTE(TEXT(CL7,"#,##0.00"),"-","△")&amp;"】"))</f>
        <v>【140.98】</v>
      </c>
      <c r="CM6" s="21" t="str">
        <f>IF(CM7="",NA(),CM7)</f>
        <v>-</v>
      </c>
      <c r="CN6" s="21" t="str">
        <f t="shared" ref="CN6:CV6" si="10">IF(CN7="",NA(),CN7)</f>
        <v>-</v>
      </c>
      <c r="CO6" s="21" t="str">
        <f t="shared" si="10"/>
        <v>-</v>
      </c>
      <c r="CP6" s="21" t="str">
        <f t="shared" si="10"/>
        <v>-</v>
      </c>
      <c r="CQ6" s="21" t="str">
        <f t="shared" si="10"/>
        <v>-</v>
      </c>
      <c r="CR6" s="21" t="str">
        <f t="shared" si="10"/>
        <v>-</v>
      </c>
      <c r="CS6" s="21" t="str">
        <f t="shared" si="10"/>
        <v>-</v>
      </c>
      <c r="CT6" s="21" t="str">
        <f t="shared" si="10"/>
        <v>-</v>
      </c>
      <c r="CU6" s="21" t="str">
        <f t="shared" si="10"/>
        <v>-</v>
      </c>
      <c r="CV6" s="21">
        <f t="shared" si="10"/>
        <v>60.92</v>
      </c>
      <c r="CW6" s="20" t="str">
        <f>IF(CW7="","",IF(CW7="-","【-】","【"&amp;SUBSTITUTE(TEXT(CW7,"#,##0.00"),"-","△")&amp;"】"))</f>
        <v>【60.13】</v>
      </c>
      <c r="CX6" s="21" t="str">
        <f>IF(CX7="",NA(),CX7)</f>
        <v>-</v>
      </c>
      <c r="CY6" s="21" t="str">
        <f t="shared" ref="CY6:DG6" si="11">IF(CY7="",NA(),CY7)</f>
        <v>-</v>
      </c>
      <c r="CZ6" s="21" t="str">
        <f t="shared" si="11"/>
        <v>-</v>
      </c>
      <c r="DA6" s="21" t="str">
        <f t="shared" si="11"/>
        <v>-</v>
      </c>
      <c r="DB6" s="21">
        <f t="shared" si="11"/>
        <v>100</v>
      </c>
      <c r="DC6" s="21" t="str">
        <f t="shared" si="11"/>
        <v>-</v>
      </c>
      <c r="DD6" s="21" t="str">
        <f t="shared" si="11"/>
        <v>-</v>
      </c>
      <c r="DE6" s="21" t="str">
        <f t="shared" si="11"/>
        <v>-</v>
      </c>
      <c r="DF6" s="21" t="str">
        <f t="shared" si="11"/>
        <v>-</v>
      </c>
      <c r="DG6" s="21">
        <f t="shared" si="11"/>
        <v>92.33</v>
      </c>
      <c r="DH6" s="20" t="str">
        <f>IF(DH7="","",IF(DH7="-","【-】","【"&amp;SUBSTITUTE(TEXT(DH7,"#,##0.00"),"-","△")&amp;"】"))</f>
        <v>【96.00】</v>
      </c>
      <c r="DI6" s="21" t="str">
        <f>IF(DI7="",NA(),DI7)</f>
        <v>-</v>
      </c>
      <c r="DJ6" s="21" t="str">
        <f t="shared" ref="DJ6:DR6" si="12">IF(DJ7="",NA(),DJ7)</f>
        <v>-</v>
      </c>
      <c r="DK6" s="21" t="str">
        <f t="shared" si="12"/>
        <v>-</v>
      </c>
      <c r="DL6" s="21" t="str">
        <f t="shared" si="12"/>
        <v>-</v>
      </c>
      <c r="DM6" s="21">
        <f t="shared" si="12"/>
        <v>5.98</v>
      </c>
      <c r="DN6" s="21" t="str">
        <f t="shared" si="12"/>
        <v>-</v>
      </c>
      <c r="DO6" s="21" t="str">
        <f t="shared" si="12"/>
        <v>-</v>
      </c>
      <c r="DP6" s="21" t="str">
        <f t="shared" si="12"/>
        <v>-</v>
      </c>
      <c r="DQ6" s="21" t="str">
        <f t="shared" si="12"/>
        <v>-</v>
      </c>
      <c r="DR6" s="21">
        <f t="shared" si="12"/>
        <v>25.69</v>
      </c>
      <c r="DS6" s="20" t="str">
        <f>IF(DS7="","",IF(DS7="-","【-】","【"&amp;SUBSTITUTE(TEXT(DS7,"#,##0.00"),"-","△")&amp;"】"))</f>
        <v>【42.20】</v>
      </c>
      <c r="DT6" s="21" t="str">
        <f>IF(DT7="",NA(),DT7)</f>
        <v>-</v>
      </c>
      <c r="DU6" s="21" t="str">
        <f t="shared" ref="DU6:EC6" si="13">IF(DU7="",NA(),DU7)</f>
        <v>-</v>
      </c>
      <c r="DV6" s="21" t="str">
        <f t="shared" si="13"/>
        <v>-</v>
      </c>
      <c r="DW6" s="21" t="str">
        <f t="shared" si="13"/>
        <v>-</v>
      </c>
      <c r="DX6" s="21">
        <f t="shared" si="13"/>
        <v>15.05</v>
      </c>
      <c r="DY6" s="21" t="str">
        <f t="shared" si="13"/>
        <v>-</v>
      </c>
      <c r="DZ6" s="21" t="str">
        <f t="shared" si="13"/>
        <v>-</v>
      </c>
      <c r="EA6" s="21" t="str">
        <f t="shared" si="13"/>
        <v>-</v>
      </c>
      <c r="EB6" s="21" t="str">
        <f t="shared" si="13"/>
        <v>-</v>
      </c>
      <c r="EC6" s="21">
        <f t="shared" si="13"/>
        <v>2.9</v>
      </c>
      <c r="ED6" s="20" t="str">
        <f>IF(ED7="","",IF(ED7="-","【-】","【"&amp;SUBSTITUTE(TEXT(ED7,"#,##0.00"),"-","△")&amp;"】"))</f>
        <v>【9.46】</v>
      </c>
      <c r="EE6" s="21" t="str">
        <f>IF(EE7="",NA(),EE7)</f>
        <v>-</v>
      </c>
      <c r="EF6" s="21" t="str">
        <f t="shared" ref="EF6:EN6" si="14">IF(EF7="",NA(),EF7)</f>
        <v>-</v>
      </c>
      <c r="EG6" s="21" t="str">
        <f t="shared" si="14"/>
        <v>-</v>
      </c>
      <c r="EH6" s="21" t="str">
        <f t="shared" si="14"/>
        <v>-</v>
      </c>
      <c r="EI6" s="21">
        <f t="shared" si="14"/>
        <v>0.02</v>
      </c>
      <c r="EJ6" s="21" t="str">
        <f t="shared" si="14"/>
        <v>-</v>
      </c>
      <c r="EK6" s="21" t="str">
        <f t="shared" si="14"/>
        <v>-</v>
      </c>
      <c r="EL6" s="21" t="str">
        <f t="shared" si="14"/>
        <v>-</v>
      </c>
      <c r="EM6" s="21" t="str">
        <f t="shared" si="14"/>
        <v>-</v>
      </c>
      <c r="EN6" s="21">
        <f t="shared" si="14"/>
        <v>0.16</v>
      </c>
      <c r="EO6" s="20" t="str">
        <f>IF(EO7="","",IF(EO7="-","【-】","【"&amp;SUBSTITUTE(TEXT(EO7,"#,##0.00"),"-","△")&amp;"】"))</f>
        <v>【0.19】</v>
      </c>
    </row>
    <row r="7" spans="1:148" s="22" customFormat="1" x14ac:dyDescent="0.15">
      <c r="A7" s="14"/>
      <c r="B7" s="23">
        <v>2024</v>
      </c>
      <c r="C7" s="23">
        <v>273210</v>
      </c>
      <c r="D7" s="23">
        <v>46</v>
      </c>
      <c r="E7" s="23">
        <v>17</v>
      </c>
      <c r="F7" s="23">
        <v>1</v>
      </c>
      <c r="G7" s="23">
        <v>0</v>
      </c>
      <c r="H7" s="23" t="s">
        <v>95</v>
      </c>
      <c r="I7" s="23" t="s">
        <v>96</v>
      </c>
      <c r="J7" s="23" t="s">
        <v>97</v>
      </c>
      <c r="K7" s="23" t="s">
        <v>98</v>
      </c>
      <c r="L7" s="23" t="s">
        <v>99</v>
      </c>
      <c r="M7" s="23" t="s">
        <v>100</v>
      </c>
      <c r="N7" s="24" t="s">
        <v>101</v>
      </c>
      <c r="O7" s="24">
        <v>95.18</v>
      </c>
      <c r="P7" s="24">
        <v>90.74</v>
      </c>
      <c r="Q7" s="24">
        <v>77.36</v>
      </c>
      <c r="R7" s="24">
        <v>2530</v>
      </c>
      <c r="S7" s="24">
        <v>17804</v>
      </c>
      <c r="T7" s="24">
        <v>34.340000000000003</v>
      </c>
      <c r="U7" s="24">
        <v>518.46</v>
      </c>
      <c r="V7" s="24">
        <v>16045</v>
      </c>
      <c r="W7" s="24">
        <v>3.15</v>
      </c>
      <c r="X7" s="24">
        <v>5093.6499999999996</v>
      </c>
      <c r="Y7" s="24" t="s">
        <v>101</v>
      </c>
      <c r="Z7" s="24" t="s">
        <v>101</v>
      </c>
      <c r="AA7" s="24" t="s">
        <v>101</v>
      </c>
      <c r="AB7" s="24" t="s">
        <v>101</v>
      </c>
      <c r="AC7" s="24">
        <v>106.58</v>
      </c>
      <c r="AD7" s="24" t="s">
        <v>101</v>
      </c>
      <c r="AE7" s="24" t="s">
        <v>101</v>
      </c>
      <c r="AF7" s="24" t="s">
        <v>101</v>
      </c>
      <c r="AG7" s="24" t="s">
        <v>101</v>
      </c>
      <c r="AH7" s="24">
        <v>103.27</v>
      </c>
      <c r="AI7" s="24">
        <v>105.36</v>
      </c>
      <c r="AJ7" s="24" t="s">
        <v>101</v>
      </c>
      <c r="AK7" s="24" t="s">
        <v>101</v>
      </c>
      <c r="AL7" s="24" t="s">
        <v>101</v>
      </c>
      <c r="AM7" s="24" t="s">
        <v>101</v>
      </c>
      <c r="AN7" s="24">
        <v>0</v>
      </c>
      <c r="AO7" s="24" t="s">
        <v>101</v>
      </c>
      <c r="AP7" s="24" t="s">
        <v>101</v>
      </c>
      <c r="AQ7" s="24" t="s">
        <v>101</v>
      </c>
      <c r="AR7" s="24" t="s">
        <v>101</v>
      </c>
      <c r="AS7" s="24">
        <v>20.28</v>
      </c>
      <c r="AT7" s="24">
        <v>3.12</v>
      </c>
      <c r="AU7" s="24" t="s">
        <v>101</v>
      </c>
      <c r="AV7" s="24" t="s">
        <v>101</v>
      </c>
      <c r="AW7" s="24" t="s">
        <v>101</v>
      </c>
      <c r="AX7" s="24" t="s">
        <v>101</v>
      </c>
      <c r="AY7" s="24">
        <v>188.19</v>
      </c>
      <c r="AZ7" s="24" t="s">
        <v>101</v>
      </c>
      <c r="BA7" s="24" t="s">
        <v>101</v>
      </c>
      <c r="BB7" s="24" t="s">
        <v>101</v>
      </c>
      <c r="BC7" s="24" t="s">
        <v>101</v>
      </c>
      <c r="BD7" s="24">
        <v>74.84</v>
      </c>
      <c r="BE7" s="24">
        <v>82.75</v>
      </c>
      <c r="BF7" s="24" t="s">
        <v>101</v>
      </c>
      <c r="BG7" s="24" t="s">
        <v>101</v>
      </c>
      <c r="BH7" s="24" t="s">
        <v>101</v>
      </c>
      <c r="BI7" s="24" t="s">
        <v>101</v>
      </c>
      <c r="BJ7" s="24">
        <v>137.07</v>
      </c>
      <c r="BK7" s="24" t="s">
        <v>101</v>
      </c>
      <c r="BL7" s="24" t="s">
        <v>101</v>
      </c>
      <c r="BM7" s="24" t="s">
        <v>101</v>
      </c>
      <c r="BN7" s="24" t="s">
        <v>101</v>
      </c>
      <c r="BO7" s="24">
        <v>693.82</v>
      </c>
      <c r="BP7" s="24">
        <v>602.55999999999995</v>
      </c>
      <c r="BQ7" s="24" t="s">
        <v>101</v>
      </c>
      <c r="BR7" s="24" t="s">
        <v>101</v>
      </c>
      <c r="BS7" s="24" t="s">
        <v>101</v>
      </c>
      <c r="BT7" s="24" t="s">
        <v>101</v>
      </c>
      <c r="BU7" s="24">
        <v>143.57</v>
      </c>
      <c r="BV7" s="24" t="s">
        <v>101</v>
      </c>
      <c r="BW7" s="24" t="s">
        <v>101</v>
      </c>
      <c r="BX7" s="24" t="s">
        <v>101</v>
      </c>
      <c r="BY7" s="24" t="s">
        <v>101</v>
      </c>
      <c r="BZ7" s="24">
        <v>85.44</v>
      </c>
      <c r="CA7" s="24">
        <v>97.94</v>
      </c>
      <c r="CB7" s="24" t="s">
        <v>101</v>
      </c>
      <c r="CC7" s="24" t="s">
        <v>101</v>
      </c>
      <c r="CD7" s="24" t="s">
        <v>101</v>
      </c>
      <c r="CE7" s="24" t="s">
        <v>101</v>
      </c>
      <c r="CF7" s="24">
        <v>96.32</v>
      </c>
      <c r="CG7" s="24" t="s">
        <v>101</v>
      </c>
      <c r="CH7" s="24" t="s">
        <v>101</v>
      </c>
      <c r="CI7" s="24" t="s">
        <v>101</v>
      </c>
      <c r="CJ7" s="24" t="s">
        <v>101</v>
      </c>
      <c r="CK7" s="24">
        <v>151.87</v>
      </c>
      <c r="CL7" s="24">
        <v>140.97999999999999</v>
      </c>
      <c r="CM7" s="24" t="s">
        <v>101</v>
      </c>
      <c r="CN7" s="24" t="s">
        <v>101</v>
      </c>
      <c r="CO7" s="24" t="s">
        <v>101</v>
      </c>
      <c r="CP7" s="24" t="s">
        <v>101</v>
      </c>
      <c r="CQ7" s="24" t="s">
        <v>101</v>
      </c>
      <c r="CR7" s="24" t="s">
        <v>101</v>
      </c>
      <c r="CS7" s="24" t="s">
        <v>101</v>
      </c>
      <c r="CT7" s="24" t="s">
        <v>101</v>
      </c>
      <c r="CU7" s="24" t="s">
        <v>101</v>
      </c>
      <c r="CV7" s="24">
        <v>60.92</v>
      </c>
      <c r="CW7" s="24">
        <v>60.13</v>
      </c>
      <c r="CX7" s="24" t="s">
        <v>101</v>
      </c>
      <c r="CY7" s="24" t="s">
        <v>101</v>
      </c>
      <c r="CZ7" s="24" t="s">
        <v>101</v>
      </c>
      <c r="DA7" s="24" t="s">
        <v>101</v>
      </c>
      <c r="DB7" s="24">
        <v>100</v>
      </c>
      <c r="DC7" s="24" t="s">
        <v>101</v>
      </c>
      <c r="DD7" s="24" t="s">
        <v>101</v>
      </c>
      <c r="DE7" s="24" t="s">
        <v>101</v>
      </c>
      <c r="DF7" s="24" t="s">
        <v>101</v>
      </c>
      <c r="DG7" s="24">
        <v>92.33</v>
      </c>
      <c r="DH7" s="24">
        <v>96</v>
      </c>
      <c r="DI7" s="24" t="s">
        <v>101</v>
      </c>
      <c r="DJ7" s="24" t="s">
        <v>101</v>
      </c>
      <c r="DK7" s="24" t="s">
        <v>101</v>
      </c>
      <c r="DL7" s="24" t="s">
        <v>101</v>
      </c>
      <c r="DM7" s="24">
        <v>5.98</v>
      </c>
      <c r="DN7" s="24" t="s">
        <v>101</v>
      </c>
      <c r="DO7" s="24" t="s">
        <v>101</v>
      </c>
      <c r="DP7" s="24" t="s">
        <v>101</v>
      </c>
      <c r="DQ7" s="24" t="s">
        <v>101</v>
      </c>
      <c r="DR7" s="24">
        <v>25.69</v>
      </c>
      <c r="DS7" s="24">
        <v>42.2</v>
      </c>
      <c r="DT7" s="24" t="s">
        <v>101</v>
      </c>
      <c r="DU7" s="24" t="s">
        <v>101</v>
      </c>
      <c r="DV7" s="24" t="s">
        <v>101</v>
      </c>
      <c r="DW7" s="24" t="s">
        <v>101</v>
      </c>
      <c r="DX7" s="24">
        <v>15.05</v>
      </c>
      <c r="DY7" s="24" t="s">
        <v>101</v>
      </c>
      <c r="DZ7" s="24" t="s">
        <v>101</v>
      </c>
      <c r="EA7" s="24" t="s">
        <v>101</v>
      </c>
      <c r="EB7" s="24" t="s">
        <v>101</v>
      </c>
      <c r="EC7" s="24">
        <v>2.9</v>
      </c>
      <c r="ED7" s="24">
        <v>9.4600000000000009</v>
      </c>
      <c r="EE7" s="24" t="s">
        <v>101</v>
      </c>
      <c r="EF7" s="24" t="s">
        <v>101</v>
      </c>
      <c r="EG7" s="24" t="s">
        <v>101</v>
      </c>
      <c r="EH7" s="24" t="s">
        <v>101</v>
      </c>
      <c r="EI7" s="24">
        <v>0.02</v>
      </c>
      <c r="EJ7" s="24" t="s">
        <v>101</v>
      </c>
      <c r="EK7" s="24" t="s">
        <v>101</v>
      </c>
      <c r="EL7" s="24" t="s">
        <v>101</v>
      </c>
      <c r="EM7" s="24" t="s">
        <v>101</v>
      </c>
      <c r="EN7" s="24">
        <v>0.16</v>
      </c>
      <c r="EO7" s="24">
        <v>0.19</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102</v>
      </c>
      <c r="C9" s="26" t="s">
        <v>103</v>
      </c>
      <c r="D9" s="26" t="s">
        <v>104</v>
      </c>
      <c r="E9" s="26" t="s">
        <v>105</v>
      </c>
      <c r="F9" s="26" t="s">
        <v>106</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107</v>
      </c>
    </row>
    <row r="12" spans="1:148" x14ac:dyDescent="0.15">
      <c r="B12">
        <v>1</v>
      </c>
      <c r="C12">
        <v>1</v>
      </c>
      <c r="D12">
        <v>2</v>
      </c>
      <c r="E12">
        <v>3</v>
      </c>
      <c r="F12">
        <v>4</v>
      </c>
      <c r="G12" t="s">
        <v>108</v>
      </c>
    </row>
    <row r="13" spans="1:148" x14ac:dyDescent="0.15">
      <c r="B13" t="s">
        <v>109</v>
      </c>
      <c r="C13" t="s">
        <v>110</v>
      </c>
      <c r="D13" t="s">
        <v>110</v>
      </c>
      <c r="E13" t="s">
        <v>109</v>
      </c>
      <c r="F13" t="s">
        <v>109</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立川哲也</cp:lastModifiedBy>
  <cp:lastPrinted>2026-02-25T05:30:05Z</cp:lastPrinted>
  <dcterms:created xsi:type="dcterms:W3CDTF">2025-12-23T06:03:12Z</dcterms:created>
  <dcterms:modified xsi:type="dcterms:W3CDTF">2026-04-13T05:25:40Z</dcterms:modified>
  <cp:category/>
</cp:coreProperties>
</file>