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上下水道\上下水道課G\下水会計\●市町村課\●経営比較分析表\R4\【経営比較分析表】2021_273210_47_1718\"/>
    </mc:Choice>
  </mc:AlternateContent>
  <workbookProtection workbookAlgorithmName="SHA-512" workbookHashValue="Dh9EIhS1pnOMq6QpHkRODxUr4OV4cnL1WKTEe94akPgVInzmV0fifybI1ow3aD3uT55PoDznYXO490uCJPiXSQ==" workbookSaltValue="73x9xsRJDap2bl739gCLUQ==" workbookSpinCount="100000" lockStructure="1"/>
  <bookViews>
    <workbookView xWindow="0" yWindow="0" windowWidth="15360" windowHeight="7635"/>
  </bookViews>
  <sheets>
    <sheet name="法非適用_下水道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S6" i="5"/>
  <c r="R6" i="5"/>
  <c r="Q6" i="5"/>
  <c r="W10" i="4" s="1"/>
  <c r="P6" i="5"/>
  <c r="O6" i="5"/>
  <c r="N6" i="5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I86" i="4"/>
  <c r="H86" i="4"/>
  <c r="E86" i="4"/>
  <c r="AT10" i="4"/>
  <c r="AL10" i="4"/>
  <c r="AD10" i="4"/>
  <c r="P10" i="4"/>
  <c r="I10" i="4"/>
  <c r="B10" i="4"/>
  <c r="AT8" i="4"/>
  <c r="AL8" i="4"/>
  <c r="P8" i="4"/>
  <c r="I8" i="4"/>
</calcChain>
</file>

<file path=xl/sharedStrings.xml><?xml version="1.0" encoding="utf-8"?>
<sst xmlns="http://schemas.openxmlformats.org/spreadsheetml/2006/main" count="241" uniqueCount="122">
  <si>
    <t>経営比較分析表（令和3年度決算）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</si>
  <si>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</si>
  <si>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</si>
  <si>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</si>
  <si>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</si>
  <si>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</si>
  <si>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</si>
  <si>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</si>
  <si>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</si>
  <si>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</si>
  <si>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</si>
  <si>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</si>
  <si>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</si>
  <si>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</si>
  <si>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</si>
  <si>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</si>
  <si>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</si>
  <si>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</si>
  <si>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</si>
  <si>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</si>
  <si>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</si>
  <si>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</si>
  <si>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</si>
  <si>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令和3年度全国平均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</si>
  <si>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</si>
  <si>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</si>
  <si>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</si>
  <si>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</si>
  <si>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</si>
  <si>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</si>
  <si>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</si>
  <si>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</si>
  <si>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</si>
  <si>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</si>
  <si>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</si>
  <si>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</si>
  <si>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</si>
  <si>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</si>
  <si>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</si>
  <si>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</si>
  <si>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</si>
  <si>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</si>
  <si>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</si>
  <si>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</si>
  <si>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</si>
  <si>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</si>
  <si>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</si>
  <si>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</si>
  <si>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</si>
  <si>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</si>
  <si>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</si>
  <si>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</si>
  <si>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</si>
  <si>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</si>
  <si>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</si>
  <si>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</si>
  <si>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</si>
  <si>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</si>
  <si>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</si>
  <si>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</si>
  <si>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</si>
  <si>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</si>
  <si>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</si>
  <si>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</si>
  <si>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</si>
  <si>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</si>
  <si>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</si>
  <si>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</si>
  <si>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</si>
  <si>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</si>
  <si>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</si>
  <si>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</si>
  <si>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</si>
  <si>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</si>
  <si>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</si>
  <si>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</si>
  <si>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</si>
  <si>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</si>
  <si>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</si>
  <si>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</si>
  <si>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</si>
  <si>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</si>
  <si>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</si>
  <si>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</si>
  <si>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</si>
  <si>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</si>
  <si>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</si>
  <si>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</si>
  <si>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</si>
  <si>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</si>
  <si>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</si>
  <si>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</si>
  <si>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</si>
  <si>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</si>
  <si>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</si>
  <si>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</si>
  <si>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</si>
  <si>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</si>
  <si>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</si>
  <si>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大阪府　豊能町</t>
  </si>
  <si>
    <t>法非適用</t>
  </si>
  <si>
    <t>下水道事業</t>
  </si>
  <si>
    <t>公共下水道</t>
  </si>
  <si>
    <t>Cb1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</si>
  <si>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</si>
  <si>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</si>
  <si>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</si>
  <si>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</si>
  <si>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</si>
  <si>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</si>
  <si>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</si>
  <si>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</si>
  <si>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</si>
  <si>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</si>
  <si>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</si>
  <si>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</si>
  <si>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</si>
  <si>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</si>
  <si>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</si>
  <si>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平成27年4月1日に料金改定を行い、一般会計繰入金に頼らないよう経営改善を行ったので、当面の間、黒字経営が見込まれる。
　類似団体平均値に比べ、汚水処理原価は低く、経費回収率は高いことから、経営の効率性は比較的高いとみている。しかし、人口減少による料金収入の減少や老朽化対策が課題である。ストックマネジメント計画による管渠の調査を行い、その調査結果に基づいて、計画的な修繕や改良を実施する。</t>
    <phoneticPr fontId="4"/>
  </si>
  <si>
    <t>収益的収支比率は100%を上回る水準を維持している。令和3年度は、地方債償還金が減少したことにより、昨年度と比較して増加している。
　また企業債残高対事業規模比率は、下水道の敷設が終了し新たな起債が減少傾向にあるため、類似団体平均や全国平均を下回っている。
　平成27年4月1日の料金改定以降、経費回収率は100％を超える水準を維持しており、類似団体平均や全国平均を上回っている。汚水処理原価についても、類似団体平均や全国平均より低い値で推移している。
　水洗化率は100％となっており、汚水処理を適正に行っている。
　なお、施設利用率については、単独処理場を設置していないので、当該数値を計上していない。</t>
    <rPh sb="33" eb="35">
      <t>チホウ</t>
    </rPh>
    <rPh sb="35" eb="36">
      <t>サイ</t>
    </rPh>
    <rPh sb="36" eb="39">
      <t>ショウカンキン</t>
    </rPh>
    <rPh sb="40" eb="42">
      <t>ゲンショウ</t>
    </rPh>
    <rPh sb="116" eb="118">
      <t>ゼンコク</t>
    </rPh>
    <rPh sb="118" eb="120">
      <t>ヘイキン</t>
    </rPh>
    <rPh sb="178" eb="180">
      <t>ゼンコク</t>
    </rPh>
    <rPh sb="180" eb="182">
      <t>ヘイキン</t>
    </rPh>
    <phoneticPr fontId="4"/>
  </si>
  <si>
    <t>　老朽化の目安となる50年が近づいているため、老朽化が進んでいる箇所の割合が増加してきている。年0.2％の改善率を目安として、全延長について管渠の改善修繕事業を実施していく。（令和3年度は災害復旧のために管渠の修繕ができなかったため、管渠改善率が0.0％となっている。）</t>
    <rPh sb="94" eb="96">
      <t>サイガイ</t>
    </rPh>
    <rPh sb="96" eb="98">
      <t>フッキュウ</t>
    </rPh>
    <rPh sb="102" eb="103">
      <t>カン</t>
    </rPh>
    <rPh sb="103" eb="104">
      <t>キョ</t>
    </rPh>
    <rPh sb="105" eb="107">
      <t>シュウゼン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</si>
</sst>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0.17</c:v>
                </c:pt>
                <c:pt idx="1">
                  <c:v>0.19</c:v>
                </c:pt>
                <c:pt idx="2" formatCode="#,##0.00;&quot;△&quot;#,##0.00">
                  <c:v>0</c:v>
                </c:pt>
                <c:pt idx="3">
                  <c:v>7.0000000000000007E-2</c:v>
                </c:pt>
                <c:pt idx="4" formatCode="#,##0.00;&quot;△&quot;#,##0.0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E86-40D2-A407-66D492996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9269336"/>
        <c:axId val="5592756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0.89</c:v>
                </c:pt>
                <c:pt idx="1">
                  <c:v>0.28999999999999998</c:v>
                </c:pt>
                <c:pt idx="2">
                  <c:v>0.13</c:v>
                </c:pt>
                <c:pt idx="3">
                  <c:v>0.19</c:v>
                </c:pt>
                <c:pt idx="4">
                  <c:v>0.15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E86-40D2-A407-66D492996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9269336"/>
        <c:axId val="559275608"/>
      </c:lineChart>
      <c:dateAx>
        <c:axId val="5592693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559275608"/>
        <c:crosses val="autoZero"/>
        <c:auto val="1"/>
        <c:lblOffset val="100"/>
        <c:baseTimeUnit val="years"/>
      </c:dateAx>
      <c:valAx>
        <c:axId val="5592756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592693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F34-4F92-9B74-B42132785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9285800"/>
        <c:axId val="559266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58.13</c:v>
                </c:pt>
                <c:pt idx="1">
                  <c:v>55.46</c:v>
                </c:pt>
                <c:pt idx="2">
                  <c:v>55.73</c:v>
                </c:pt>
                <c:pt idx="3">
                  <c:v>58.12</c:v>
                </c:pt>
                <c:pt idx="4">
                  <c:v>58.14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F34-4F92-9B74-B42132785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9285800"/>
        <c:axId val="559266592"/>
      </c:lineChart>
      <c:dateAx>
        <c:axId val="55928580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559266592"/>
        <c:crosses val="autoZero"/>
        <c:auto val="1"/>
        <c:lblOffset val="100"/>
        <c:baseTimeUnit val="years"/>
      </c:dateAx>
      <c:valAx>
        <c:axId val="559266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592858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9DB-4F5C-95B5-9D6DA6A75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9267376"/>
        <c:axId val="559256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91.75</c:v>
                </c:pt>
                <c:pt idx="1">
                  <c:v>92.45</c:v>
                </c:pt>
                <c:pt idx="2">
                  <c:v>92.45</c:v>
                </c:pt>
                <c:pt idx="3">
                  <c:v>92.55</c:v>
                </c:pt>
                <c:pt idx="4">
                  <c:v>92.44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9DB-4F5C-95B5-9D6DA6A75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9267376"/>
        <c:axId val="559256008"/>
      </c:lineChart>
      <c:dateAx>
        <c:axId val="55926737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559256008"/>
        <c:crosses val="autoZero"/>
        <c:auto val="1"/>
        <c:lblOffset val="100"/>
        <c:baseTimeUnit val="years"/>
      </c:dateAx>
      <c:valAx>
        <c:axId val="559256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592673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111.06</c:v>
                </c:pt>
                <c:pt idx="1">
                  <c:v>111.53</c:v>
                </c:pt>
                <c:pt idx="2">
                  <c:v>118.12</c:v>
                </c:pt>
                <c:pt idx="3">
                  <c:v>121.24</c:v>
                </c:pt>
                <c:pt idx="4">
                  <c:v>122.46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657-4644-959D-644382F13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9271688"/>
        <c:axId val="5592732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657-4644-959D-644382F13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9271688"/>
        <c:axId val="559273256"/>
      </c:lineChart>
      <c:dateAx>
        <c:axId val="5592716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559273256"/>
        <c:crosses val="autoZero"/>
        <c:auto val="1"/>
        <c:lblOffset val="100"/>
        <c:baseTimeUnit val="years"/>
      </c:dateAx>
      <c:valAx>
        <c:axId val="5592732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592716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903-4BE8-A230-BA26C6489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9272080"/>
        <c:axId val="559274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903-4BE8-A230-BA26C6489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9272080"/>
        <c:axId val="559274432"/>
      </c:lineChart>
      <c:dateAx>
        <c:axId val="5592720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559274432"/>
        <c:crosses val="autoZero"/>
        <c:auto val="1"/>
        <c:lblOffset val="100"/>
        <c:baseTimeUnit val="years"/>
      </c:dateAx>
      <c:valAx>
        <c:axId val="559274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592720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50-478E-BFC2-59B43E236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9272472"/>
        <c:axId val="5592701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B50-478E-BFC2-59B43E236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9272472"/>
        <c:axId val="559270120"/>
      </c:lineChart>
      <c:dateAx>
        <c:axId val="5592724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559270120"/>
        <c:crosses val="autoZero"/>
        <c:auto val="1"/>
        <c:lblOffset val="100"/>
        <c:baseTimeUnit val="years"/>
      </c:dateAx>
      <c:valAx>
        <c:axId val="5592701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592724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56E-4613-9C4B-8317C19ED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9274824"/>
        <c:axId val="559278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56E-4613-9C4B-8317C19ED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9274824"/>
        <c:axId val="559278744"/>
      </c:lineChart>
      <c:dateAx>
        <c:axId val="55927482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559278744"/>
        <c:crosses val="autoZero"/>
        <c:auto val="1"/>
        <c:lblOffset val="100"/>
        <c:baseTimeUnit val="years"/>
      </c:dateAx>
      <c:valAx>
        <c:axId val="559278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592748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E37-4F9D-89DC-4952377E9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9281096"/>
        <c:axId val="55928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E37-4F9D-89DC-4952377E9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9281096"/>
        <c:axId val="559280704"/>
      </c:lineChart>
      <c:dateAx>
        <c:axId val="55928109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559280704"/>
        <c:crosses val="autoZero"/>
        <c:auto val="1"/>
        <c:lblOffset val="100"/>
        <c:baseTimeUnit val="years"/>
      </c:dateAx>
      <c:valAx>
        <c:axId val="55928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592810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254.94</c:v>
                </c:pt>
                <c:pt idx="1">
                  <c:v>270.17</c:v>
                </c:pt>
                <c:pt idx="2">
                  <c:v>273.52999999999997</c:v>
                </c:pt>
                <c:pt idx="3">
                  <c:v>244.21</c:v>
                </c:pt>
                <c:pt idx="4">
                  <c:v>243.21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4C9-4F97-9728-C886AB6D5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9281880"/>
        <c:axId val="5592873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857.76</c:v>
                </c:pt>
                <c:pt idx="1">
                  <c:v>978.87</c:v>
                </c:pt>
                <c:pt idx="2">
                  <c:v>917.44</c:v>
                </c:pt>
                <c:pt idx="3">
                  <c:v>856.88</c:v>
                </c:pt>
                <c:pt idx="4">
                  <c:v>799.49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4C9-4F97-9728-C886AB6D5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9281880"/>
        <c:axId val="559287368"/>
      </c:lineChart>
      <c:dateAx>
        <c:axId val="5592818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559287368"/>
        <c:crosses val="autoZero"/>
        <c:auto val="1"/>
        <c:lblOffset val="100"/>
        <c:baseTimeUnit val="years"/>
      </c:dateAx>
      <c:valAx>
        <c:axId val="5592873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59281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105.37</c:v>
                </c:pt>
                <c:pt idx="1">
                  <c:v>103.8</c:v>
                </c:pt>
                <c:pt idx="2">
                  <c:v>109.17</c:v>
                </c:pt>
                <c:pt idx="3">
                  <c:v>115.86</c:v>
                </c:pt>
                <c:pt idx="4">
                  <c:v>113.97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3F0-4469-B89A-6CFCA65E1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9282272"/>
        <c:axId val="5592846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81.260000000000005</c:v>
                </c:pt>
                <c:pt idx="1">
                  <c:v>85.9</c:v>
                </c:pt>
                <c:pt idx="2">
                  <c:v>85.34</c:v>
                </c:pt>
                <c:pt idx="3">
                  <c:v>89.01</c:v>
                </c:pt>
                <c:pt idx="4">
                  <c:v>89.09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3F0-4469-B89A-6CFCA65E1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9282272"/>
        <c:axId val="559284624"/>
      </c:lineChart>
      <c:dateAx>
        <c:axId val="5592822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559284624"/>
        <c:crosses val="autoZero"/>
        <c:auto val="1"/>
        <c:lblOffset val="100"/>
        <c:baseTimeUnit val="years"/>
      </c:dateAx>
      <c:valAx>
        <c:axId val="5592846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592822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133.54</c:v>
                </c:pt>
                <c:pt idx="1">
                  <c:v>132.69</c:v>
                </c:pt>
                <c:pt idx="2">
                  <c:v>132.4</c:v>
                </c:pt>
                <c:pt idx="3">
                  <c:v>133.63</c:v>
                </c:pt>
                <c:pt idx="4">
                  <c:v>129.44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24E-4782-B168-329E8A9D4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9279920"/>
        <c:axId val="5592842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151.16999999999999</c:v>
                </c:pt>
                <c:pt idx="1">
                  <c:v>148.41999999999999</c:v>
                </c:pt>
                <c:pt idx="2">
                  <c:v>149.27000000000001</c:v>
                </c:pt>
                <c:pt idx="3">
                  <c:v>147.08000000000001</c:v>
                </c:pt>
                <c:pt idx="4">
                  <c:v>142.76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24E-4782-B168-329E8A9D4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9279920"/>
        <c:axId val="559284232"/>
      </c:lineChart>
      <c:dateAx>
        <c:axId val="559279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559284232"/>
        <c:crosses val="autoZero"/>
        <c:auto val="1"/>
        <c:lblOffset val="100"/>
        <c:baseTimeUnit val="years"/>
      </c:dateAx>
      <c:valAx>
        <c:axId val="5592842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59279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【669.11】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【95.72】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【59.99】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【134.98】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【99.73】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AS49" zoomScaleNormal="100" workbookViewId="0">
      <selection activeCell="O36" sqref="O36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</row>
    <row r="3" spans="1:78" ht="9.75" customHeight="1" x14ac:dyDescent="0.15">
      <c r="A3" s="2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</row>
    <row r="4" spans="1:78" ht="9.75" customHeight="1" x14ac:dyDescent="0.15">
      <c r="A4" s="2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30" t="str">
        <f>データ!H6</f>
        <v>大阪府　豊能町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1" t="s">
        <v>1</v>
      </c>
      <c r="C7" s="31"/>
      <c r="D7" s="31"/>
      <c r="E7" s="31"/>
      <c r="F7" s="31"/>
      <c r="G7" s="31"/>
      <c r="H7" s="31"/>
      <c r="I7" s="31" t="s">
        <v>2</v>
      </c>
      <c r="J7" s="31"/>
      <c r="K7" s="31"/>
      <c r="L7" s="31"/>
      <c r="M7" s="31"/>
      <c r="N7" s="31"/>
      <c r="O7" s="31"/>
      <c r="P7" s="31" t="s">
        <v>3</v>
      </c>
      <c r="Q7" s="31"/>
      <c r="R7" s="31"/>
      <c r="S7" s="31"/>
      <c r="T7" s="31"/>
      <c r="U7" s="31"/>
      <c r="V7" s="31"/>
      <c r="W7" s="31" t="s">
        <v>4</v>
      </c>
      <c r="X7" s="31"/>
      <c r="Y7" s="31"/>
      <c r="Z7" s="31"/>
      <c r="AA7" s="31"/>
      <c r="AB7" s="31"/>
      <c r="AC7" s="31"/>
      <c r="AD7" s="31" t="s">
        <v>5</v>
      </c>
      <c r="AE7" s="31"/>
      <c r="AF7" s="31"/>
      <c r="AG7" s="31"/>
      <c r="AH7" s="31"/>
      <c r="AI7" s="31"/>
      <c r="AJ7" s="31"/>
      <c r="AK7" s="3"/>
      <c r="AL7" s="31" t="s">
        <v>6</v>
      </c>
      <c r="AM7" s="31"/>
      <c r="AN7" s="31"/>
      <c r="AO7" s="31"/>
      <c r="AP7" s="31"/>
      <c r="AQ7" s="31"/>
      <c r="AR7" s="31"/>
      <c r="AS7" s="31"/>
      <c r="AT7" s="31" t="s">
        <v>7</v>
      </c>
      <c r="AU7" s="31"/>
      <c r="AV7" s="31"/>
      <c r="AW7" s="31"/>
      <c r="AX7" s="31"/>
      <c r="AY7" s="31"/>
      <c r="AZ7" s="31"/>
      <c r="BA7" s="31"/>
      <c r="BB7" s="31" t="s">
        <v>8</v>
      </c>
      <c r="BC7" s="31"/>
      <c r="BD7" s="31"/>
      <c r="BE7" s="31"/>
      <c r="BF7" s="31"/>
      <c r="BG7" s="31"/>
      <c r="BH7" s="31"/>
      <c r="BI7" s="31"/>
      <c r="BJ7" s="3"/>
      <c r="BK7" s="3"/>
      <c r="BL7" s="32" t="s">
        <v>9</v>
      </c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4"/>
    </row>
    <row r="8" spans="1:78" ht="18.75" customHeight="1" x14ac:dyDescent="0.15">
      <c r="A8" s="2"/>
      <c r="B8" s="40" t="str">
        <f>データ!I6</f>
        <v>法非適用</v>
      </c>
      <c r="C8" s="40"/>
      <c r="D8" s="40"/>
      <c r="E8" s="40"/>
      <c r="F8" s="40"/>
      <c r="G8" s="40"/>
      <c r="H8" s="40"/>
      <c r="I8" s="40" t="str">
        <f>データ!J6</f>
        <v>下水道事業</v>
      </c>
      <c r="J8" s="40"/>
      <c r="K8" s="40"/>
      <c r="L8" s="40"/>
      <c r="M8" s="40"/>
      <c r="N8" s="40"/>
      <c r="O8" s="40"/>
      <c r="P8" s="40" t="str">
        <f>データ!K6</f>
        <v>公共下水道</v>
      </c>
      <c r="Q8" s="40"/>
      <c r="R8" s="40"/>
      <c r="S8" s="40"/>
      <c r="T8" s="40"/>
      <c r="U8" s="40"/>
      <c r="V8" s="40"/>
      <c r="W8" s="40" t="str">
        <f>データ!L6</f>
        <v>Cb1</v>
      </c>
      <c r="X8" s="40"/>
      <c r="Y8" s="40"/>
      <c r="Z8" s="40"/>
      <c r="AA8" s="40"/>
      <c r="AB8" s="40"/>
      <c r="AC8" s="40"/>
      <c r="AD8" s="41" t="str">
        <f>データ!$M$6</f>
        <v>非設置</v>
      </c>
      <c r="AE8" s="41"/>
      <c r="AF8" s="41"/>
      <c r="AG8" s="41"/>
      <c r="AH8" s="41"/>
      <c r="AI8" s="41"/>
      <c r="AJ8" s="41"/>
      <c r="AK8" s="3"/>
      <c r="AL8" s="42">
        <f>データ!S6</f>
        <v>18823</v>
      </c>
      <c r="AM8" s="42"/>
      <c r="AN8" s="42"/>
      <c r="AO8" s="42"/>
      <c r="AP8" s="42"/>
      <c r="AQ8" s="42"/>
      <c r="AR8" s="42"/>
      <c r="AS8" s="42"/>
      <c r="AT8" s="35">
        <f>データ!T6</f>
        <v>34.340000000000003</v>
      </c>
      <c r="AU8" s="35"/>
      <c r="AV8" s="35"/>
      <c r="AW8" s="35"/>
      <c r="AX8" s="35"/>
      <c r="AY8" s="35"/>
      <c r="AZ8" s="35"/>
      <c r="BA8" s="35"/>
      <c r="BB8" s="35">
        <f>データ!U6</f>
        <v>548.14</v>
      </c>
      <c r="BC8" s="35"/>
      <c r="BD8" s="35"/>
      <c r="BE8" s="35"/>
      <c r="BF8" s="35"/>
      <c r="BG8" s="35"/>
      <c r="BH8" s="35"/>
      <c r="BI8" s="35"/>
      <c r="BJ8" s="3"/>
      <c r="BK8" s="3"/>
      <c r="BL8" s="36" t="s">
        <v>10</v>
      </c>
      <c r="BM8" s="37"/>
      <c r="BN8" s="38" t="s">
        <v>11</v>
      </c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9"/>
    </row>
    <row r="9" spans="1:78" ht="18.75" customHeight="1" x14ac:dyDescent="0.15">
      <c r="A9" s="2"/>
      <c r="B9" s="31" t="s">
        <v>12</v>
      </c>
      <c r="C9" s="31"/>
      <c r="D9" s="31"/>
      <c r="E9" s="31"/>
      <c r="F9" s="31"/>
      <c r="G9" s="31"/>
      <c r="H9" s="31"/>
      <c r="I9" s="31" t="s">
        <v>13</v>
      </c>
      <c r="J9" s="31"/>
      <c r="K9" s="31"/>
      <c r="L9" s="31"/>
      <c r="M9" s="31"/>
      <c r="N9" s="31"/>
      <c r="O9" s="31"/>
      <c r="P9" s="31" t="s">
        <v>14</v>
      </c>
      <c r="Q9" s="31"/>
      <c r="R9" s="31"/>
      <c r="S9" s="31"/>
      <c r="T9" s="31"/>
      <c r="U9" s="31"/>
      <c r="V9" s="31"/>
      <c r="W9" s="31" t="s">
        <v>15</v>
      </c>
      <c r="X9" s="31"/>
      <c r="Y9" s="31"/>
      <c r="Z9" s="31"/>
      <c r="AA9" s="31"/>
      <c r="AB9" s="31"/>
      <c r="AC9" s="31"/>
      <c r="AD9" s="31" t="s">
        <v>16</v>
      </c>
      <c r="AE9" s="31"/>
      <c r="AF9" s="31"/>
      <c r="AG9" s="31"/>
      <c r="AH9" s="31"/>
      <c r="AI9" s="31"/>
      <c r="AJ9" s="31"/>
      <c r="AK9" s="3"/>
      <c r="AL9" s="31" t="s">
        <v>17</v>
      </c>
      <c r="AM9" s="31"/>
      <c r="AN9" s="31"/>
      <c r="AO9" s="31"/>
      <c r="AP9" s="31"/>
      <c r="AQ9" s="31"/>
      <c r="AR9" s="31"/>
      <c r="AS9" s="31"/>
      <c r="AT9" s="31" t="s">
        <v>18</v>
      </c>
      <c r="AU9" s="31"/>
      <c r="AV9" s="31"/>
      <c r="AW9" s="31"/>
      <c r="AX9" s="31"/>
      <c r="AY9" s="31"/>
      <c r="AZ9" s="31"/>
      <c r="BA9" s="31"/>
      <c r="BB9" s="31" t="s">
        <v>19</v>
      </c>
      <c r="BC9" s="31"/>
      <c r="BD9" s="31"/>
      <c r="BE9" s="31"/>
      <c r="BF9" s="31"/>
      <c r="BG9" s="31"/>
      <c r="BH9" s="31"/>
      <c r="BI9" s="31"/>
      <c r="BJ9" s="3"/>
      <c r="BK9" s="3"/>
      <c r="BL9" s="43" t="s">
        <v>20</v>
      </c>
      <c r="BM9" s="44"/>
      <c r="BN9" s="51" t="s">
        <v>21</v>
      </c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2"/>
    </row>
    <row r="10" spans="1:78" ht="18.75" customHeight="1" x14ac:dyDescent="0.15">
      <c r="A10" s="2"/>
      <c r="B10" s="35" t="str">
        <f>データ!N6</f>
        <v>-</v>
      </c>
      <c r="C10" s="35"/>
      <c r="D10" s="35"/>
      <c r="E10" s="35"/>
      <c r="F10" s="35"/>
      <c r="G10" s="35"/>
      <c r="H10" s="35"/>
      <c r="I10" s="35" t="str">
        <f>データ!O6</f>
        <v>該当数値なし</v>
      </c>
      <c r="J10" s="35"/>
      <c r="K10" s="35"/>
      <c r="L10" s="35"/>
      <c r="M10" s="35"/>
      <c r="N10" s="35"/>
      <c r="O10" s="35"/>
      <c r="P10" s="35">
        <f>データ!P6</f>
        <v>90.22</v>
      </c>
      <c r="Q10" s="35"/>
      <c r="R10" s="35"/>
      <c r="S10" s="35"/>
      <c r="T10" s="35"/>
      <c r="U10" s="35"/>
      <c r="V10" s="35"/>
      <c r="W10" s="35">
        <f>データ!Q6</f>
        <v>74.709999999999994</v>
      </c>
      <c r="X10" s="35"/>
      <c r="Y10" s="35"/>
      <c r="Z10" s="35"/>
      <c r="AA10" s="35"/>
      <c r="AB10" s="35"/>
      <c r="AC10" s="35"/>
      <c r="AD10" s="42">
        <f>データ!R6</f>
        <v>2530</v>
      </c>
      <c r="AE10" s="42"/>
      <c r="AF10" s="42"/>
      <c r="AG10" s="42"/>
      <c r="AH10" s="42"/>
      <c r="AI10" s="42"/>
      <c r="AJ10" s="42"/>
      <c r="AK10" s="2"/>
      <c r="AL10" s="42">
        <f>データ!V6</f>
        <v>16902</v>
      </c>
      <c r="AM10" s="42"/>
      <c r="AN10" s="42"/>
      <c r="AO10" s="42"/>
      <c r="AP10" s="42"/>
      <c r="AQ10" s="42"/>
      <c r="AR10" s="42"/>
      <c r="AS10" s="42"/>
      <c r="AT10" s="35">
        <f>データ!W6</f>
        <v>3.15</v>
      </c>
      <c r="AU10" s="35"/>
      <c r="AV10" s="35"/>
      <c r="AW10" s="35"/>
      <c r="AX10" s="35"/>
      <c r="AY10" s="35"/>
      <c r="AZ10" s="35"/>
      <c r="BA10" s="35"/>
      <c r="BB10" s="35">
        <f>データ!X6</f>
        <v>5365.71</v>
      </c>
      <c r="BC10" s="35"/>
      <c r="BD10" s="35"/>
      <c r="BE10" s="35"/>
      <c r="BF10" s="35"/>
      <c r="BG10" s="35"/>
      <c r="BH10" s="35"/>
      <c r="BI10" s="35"/>
      <c r="BJ10" s="2"/>
      <c r="BK10" s="2"/>
      <c r="BL10" s="67" t="s">
        <v>22</v>
      </c>
      <c r="BM10" s="68"/>
      <c r="BN10" s="69" t="s">
        <v>23</v>
      </c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70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3" t="s">
        <v>24</v>
      </c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3"/>
      <c r="BM12" s="53"/>
      <c r="BN12" s="53"/>
      <c r="BO12" s="53"/>
      <c r="BP12" s="53"/>
      <c r="BQ12" s="53"/>
      <c r="BR12" s="53"/>
      <c r="BS12" s="53"/>
      <c r="BT12" s="53"/>
      <c r="BU12" s="53"/>
      <c r="BV12" s="53"/>
      <c r="BW12" s="53"/>
      <c r="BX12" s="53"/>
      <c r="BY12" s="53"/>
      <c r="BZ12" s="53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</row>
    <row r="14" spans="1:78" ht="13.5" customHeight="1" x14ac:dyDescent="0.15">
      <c r="A14" s="2"/>
      <c r="B14" s="55" t="s">
        <v>25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7"/>
      <c r="BK14" s="2"/>
      <c r="BL14" s="45" t="s">
        <v>26</v>
      </c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7"/>
    </row>
    <row r="15" spans="1:78" ht="13.5" customHeight="1" x14ac:dyDescent="0.15">
      <c r="A15" s="2"/>
      <c r="B15" s="58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60"/>
      <c r="BK15" s="2"/>
      <c r="BL15" s="48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0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1" t="s">
        <v>120</v>
      </c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3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1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3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1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3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1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3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1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3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1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3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1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3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1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3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1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3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1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3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1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3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1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3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1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3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1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3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1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3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1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3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1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3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1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3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1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3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1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3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1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3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1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3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1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3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1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  <c r="BZ39" s="63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1"/>
      <c r="BM40" s="62"/>
      <c r="BN40" s="62"/>
      <c r="BO40" s="62"/>
      <c r="BP40" s="62"/>
      <c r="BQ40" s="62"/>
      <c r="BR40" s="62"/>
      <c r="BS40" s="62"/>
      <c r="BT40" s="62"/>
      <c r="BU40" s="62"/>
      <c r="BV40" s="62"/>
      <c r="BW40" s="62"/>
      <c r="BX40" s="62"/>
      <c r="BY40" s="62"/>
      <c r="BZ40" s="63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1"/>
      <c r="BM41" s="62"/>
      <c r="BN41" s="62"/>
      <c r="BO41" s="62"/>
      <c r="BP41" s="62"/>
      <c r="BQ41" s="62"/>
      <c r="BR41" s="62"/>
      <c r="BS41" s="62"/>
      <c r="BT41" s="62"/>
      <c r="BU41" s="62"/>
      <c r="BV41" s="62"/>
      <c r="BW41" s="62"/>
      <c r="BX41" s="62"/>
      <c r="BY41" s="62"/>
      <c r="BZ41" s="63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1"/>
      <c r="BM42" s="62"/>
      <c r="BN42" s="62"/>
      <c r="BO42" s="62"/>
      <c r="BP42" s="62"/>
      <c r="BQ42" s="62"/>
      <c r="BR42" s="62"/>
      <c r="BS42" s="62"/>
      <c r="BT42" s="62"/>
      <c r="BU42" s="62"/>
      <c r="BV42" s="62"/>
      <c r="BW42" s="62"/>
      <c r="BX42" s="62"/>
      <c r="BY42" s="62"/>
      <c r="BZ42" s="63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1"/>
      <c r="BM43" s="62"/>
      <c r="BN43" s="62"/>
      <c r="BO43" s="62"/>
      <c r="BP43" s="62"/>
      <c r="BQ43" s="62"/>
      <c r="BR43" s="62"/>
      <c r="BS43" s="62"/>
      <c r="BT43" s="62"/>
      <c r="BU43" s="62"/>
      <c r="BV43" s="62"/>
      <c r="BW43" s="62"/>
      <c r="BX43" s="62"/>
      <c r="BY43" s="62"/>
      <c r="BZ43" s="63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4"/>
      <c r="BM44" s="65"/>
      <c r="BN44" s="65"/>
      <c r="BO44" s="65"/>
      <c r="BP44" s="65"/>
      <c r="BQ44" s="65"/>
      <c r="BR44" s="65"/>
      <c r="BS44" s="65"/>
      <c r="BT44" s="65"/>
      <c r="BU44" s="65"/>
      <c r="BV44" s="65"/>
      <c r="BW44" s="65"/>
      <c r="BX44" s="65"/>
      <c r="BY44" s="65"/>
      <c r="BZ44" s="66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5" t="s">
        <v>27</v>
      </c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7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8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50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1" t="s">
        <v>121</v>
      </c>
      <c r="BM47" s="62"/>
      <c r="BN47" s="62"/>
      <c r="BO47" s="62"/>
      <c r="BP47" s="62"/>
      <c r="BQ47" s="62"/>
      <c r="BR47" s="62"/>
      <c r="BS47" s="62"/>
      <c r="BT47" s="62"/>
      <c r="BU47" s="62"/>
      <c r="BV47" s="62"/>
      <c r="BW47" s="62"/>
      <c r="BX47" s="62"/>
      <c r="BY47" s="62"/>
      <c r="BZ47" s="63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1"/>
      <c r="BM48" s="62"/>
      <c r="BN48" s="62"/>
      <c r="BO48" s="62"/>
      <c r="BP48" s="62"/>
      <c r="BQ48" s="62"/>
      <c r="BR48" s="62"/>
      <c r="BS48" s="62"/>
      <c r="BT48" s="62"/>
      <c r="BU48" s="62"/>
      <c r="BV48" s="62"/>
      <c r="BW48" s="62"/>
      <c r="BX48" s="62"/>
      <c r="BY48" s="62"/>
      <c r="BZ48" s="63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1"/>
      <c r="BM49" s="62"/>
      <c r="BN49" s="62"/>
      <c r="BO49" s="62"/>
      <c r="BP49" s="62"/>
      <c r="BQ49" s="62"/>
      <c r="BR49" s="62"/>
      <c r="BS49" s="62"/>
      <c r="BT49" s="62"/>
      <c r="BU49" s="62"/>
      <c r="BV49" s="62"/>
      <c r="BW49" s="62"/>
      <c r="BX49" s="62"/>
      <c r="BY49" s="62"/>
      <c r="BZ49" s="63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1"/>
      <c r="BM50" s="62"/>
      <c r="BN50" s="62"/>
      <c r="BO50" s="62"/>
      <c r="BP50" s="62"/>
      <c r="BQ50" s="62"/>
      <c r="BR50" s="62"/>
      <c r="BS50" s="62"/>
      <c r="BT50" s="62"/>
      <c r="BU50" s="62"/>
      <c r="BV50" s="62"/>
      <c r="BW50" s="62"/>
      <c r="BX50" s="62"/>
      <c r="BY50" s="62"/>
      <c r="BZ50" s="63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1"/>
      <c r="BM51" s="62"/>
      <c r="BN51" s="62"/>
      <c r="BO51" s="62"/>
      <c r="BP51" s="62"/>
      <c r="BQ51" s="62"/>
      <c r="BR51" s="62"/>
      <c r="BS51" s="62"/>
      <c r="BT51" s="62"/>
      <c r="BU51" s="62"/>
      <c r="BV51" s="62"/>
      <c r="BW51" s="62"/>
      <c r="BX51" s="62"/>
      <c r="BY51" s="62"/>
      <c r="BZ51" s="63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1"/>
      <c r="BM52" s="62"/>
      <c r="BN52" s="62"/>
      <c r="BO52" s="62"/>
      <c r="BP52" s="62"/>
      <c r="BQ52" s="62"/>
      <c r="BR52" s="62"/>
      <c r="BS52" s="62"/>
      <c r="BT52" s="62"/>
      <c r="BU52" s="62"/>
      <c r="BV52" s="62"/>
      <c r="BW52" s="62"/>
      <c r="BX52" s="62"/>
      <c r="BY52" s="62"/>
      <c r="BZ52" s="63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1"/>
      <c r="BM53" s="62"/>
      <c r="BN53" s="62"/>
      <c r="BO53" s="62"/>
      <c r="BP53" s="62"/>
      <c r="BQ53" s="62"/>
      <c r="BR53" s="62"/>
      <c r="BS53" s="62"/>
      <c r="BT53" s="62"/>
      <c r="BU53" s="62"/>
      <c r="BV53" s="62"/>
      <c r="BW53" s="62"/>
      <c r="BX53" s="62"/>
      <c r="BY53" s="62"/>
      <c r="BZ53" s="63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1"/>
      <c r="BM54" s="62"/>
      <c r="BN54" s="62"/>
      <c r="BO54" s="62"/>
      <c r="BP54" s="62"/>
      <c r="BQ54" s="62"/>
      <c r="BR54" s="62"/>
      <c r="BS54" s="62"/>
      <c r="BT54" s="62"/>
      <c r="BU54" s="62"/>
      <c r="BV54" s="62"/>
      <c r="BW54" s="62"/>
      <c r="BX54" s="62"/>
      <c r="BY54" s="62"/>
      <c r="BZ54" s="63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1"/>
      <c r="BM55" s="62"/>
      <c r="BN55" s="62"/>
      <c r="BO55" s="62"/>
      <c r="BP55" s="62"/>
      <c r="BQ55" s="62"/>
      <c r="BR55" s="62"/>
      <c r="BS55" s="62"/>
      <c r="BT55" s="62"/>
      <c r="BU55" s="62"/>
      <c r="BV55" s="62"/>
      <c r="BW55" s="62"/>
      <c r="BX55" s="62"/>
      <c r="BY55" s="62"/>
      <c r="BZ55" s="63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1"/>
      <c r="BM56" s="62"/>
      <c r="BN56" s="62"/>
      <c r="BO56" s="62"/>
      <c r="BP56" s="62"/>
      <c r="BQ56" s="62"/>
      <c r="BR56" s="62"/>
      <c r="BS56" s="62"/>
      <c r="BT56" s="62"/>
      <c r="BU56" s="62"/>
      <c r="BV56" s="62"/>
      <c r="BW56" s="62"/>
      <c r="BX56" s="62"/>
      <c r="BY56" s="62"/>
      <c r="BZ56" s="63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1"/>
      <c r="BM57" s="62"/>
      <c r="BN57" s="62"/>
      <c r="BO57" s="62"/>
      <c r="BP57" s="62"/>
      <c r="BQ57" s="62"/>
      <c r="BR57" s="62"/>
      <c r="BS57" s="62"/>
      <c r="BT57" s="62"/>
      <c r="BU57" s="62"/>
      <c r="BV57" s="62"/>
      <c r="BW57" s="62"/>
      <c r="BX57" s="62"/>
      <c r="BY57" s="62"/>
      <c r="BZ57" s="63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1"/>
      <c r="BM58" s="62"/>
      <c r="BN58" s="62"/>
      <c r="BO58" s="62"/>
      <c r="BP58" s="62"/>
      <c r="BQ58" s="62"/>
      <c r="BR58" s="62"/>
      <c r="BS58" s="62"/>
      <c r="BT58" s="62"/>
      <c r="BU58" s="62"/>
      <c r="BV58" s="62"/>
      <c r="BW58" s="62"/>
      <c r="BX58" s="62"/>
      <c r="BY58" s="62"/>
      <c r="BZ58" s="63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1"/>
      <c r="BM59" s="62"/>
      <c r="BN59" s="62"/>
      <c r="BO59" s="62"/>
      <c r="BP59" s="62"/>
      <c r="BQ59" s="62"/>
      <c r="BR59" s="62"/>
      <c r="BS59" s="62"/>
      <c r="BT59" s="62"/>
      <c r="BU59" s="62"/>
      <c r="BV59" s="62"/>
      <c r="BW59" s="62"/>
      <c r="BX59" s="62"/>
      <c r="BY59" s="62"/>
      <c r="BZ59" s="63"/>
    </row>
    <row r="60" spans="1:78" ht="13.5" customHeight="1" x14ac:dyDescent="0.15">
      <c r="A60" s="2"/>
      <c r="B60" s="58" t="s">
        <v>28</v>
      </c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/>
      <c r="BD60" s="59"/>
      <c r="BE60" s="59"/>
      <c r="BF60" s="59"/>
      <c r="BG60" s="59"/>
      <c r="BH60" s="59"/>
      <c r="BI60" s="59"/>
      <c r="BJ60" s="60"/>
      <c r="BK60" s="2"/>
      <c r="BL60" s="61"/>
      <c r="BM60" s="62"/>
      <c r="BN60" s="62"/>
      <c r="BO60" s="62"/>
      <c r="BP60" s="62"/>
      <c r="BQ60" s="62"/>
      <c r="BR60" s="62"/>
      <c r="BS60" s="62"/>
      <c r="BT60" s="62"/>
      <c r="BU60" s="62"/>
      <c r="BV60" s="62"/>
      <c r="BW60" s="62"/>
      <c r="BX60" s="62"/>
      <c r="BY60" s="62"/>
      <c r="BZ60" s="63"/>
    </row>
    <row r="61" spans="1:78" ht="13.5" customHeight="1" x14ac:dyDescent="0.15">
      <c r="A61" s="2"/>
      <c r="B61" s="58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59"/>
      <c r="BD61" s="59"/>
      <c r="BE61" s="59"/>
      <c r="BF61" s="59"/>
      <c r="BG61" s="59"/>
      <c r="BH61" s="59"/>
      <c r="BI61" s="59"/>
      <c r="BJ61" s="60"/>
      <c r="BK61" s="2"/>
      <c r="BL61" s="61"/>
      <c r="BM61" s="62"/>
      <c r="BN61" s="62"/>
      <c r="BO61" s="62"/>
      <c r="BP61" s="62"/>
      <c r="BQ61" s="62"/>
      <c r="BR61" s="62"/>
      <c r="BS61" s="62"/>
      <c r="BT61" s="62"/>
      <c r="BU61" s="62"/>
      <c r="BV61" s="62"/>
      <c r="BW61" s="62"/>
      <c r="BX61" s="62"/>
      <c r="BY61" s="62"/>
      <c r="BZ61" s="63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1"/>
      <c r="BM62" s="62"/>
      <c r="BN62" s="62"/>
      <c r="BO62" s="62"/>
      <c r="BP62" s="62"/>
      <c r="BQ62" s="62"/>
      <c r="BR62" s="62"/>
      <c r="BS62" s="62"/>
      <c r="BT62" s="62"/>
      <c r="BU62" s="62"/>
      <c r="BV62" s="62"/>
      <c r="BW62" s="62"/>
      <c r="BX62" s="62"/>
      <c r="BY62" s="62"/>
      <c r="BZ62" s="63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4"/>
      <c r="BM63" s="65"/>
      <c r="BN63" s="65"/>
      <c r="BO63" s="65"/>
      <c r="BP63" s="65"/>
      <c r="BQ63" s="65"/>
      <c r="BR63" s="65"/>
      <c r="BS63" s="65"/>
      <c r="BT63" s="65"/>
      <c r="BU63" s="65"/>
      <c r="BV63" s="65"/>
      <c r="BW63" s="65"/>
      <c r="BX63" s="65"/>
      <c r="BY63" s="65"/>
      <c r="BZ63" s="66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5" t="s">
        <v>29</v>
      </c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7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8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50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1" t="s">
        <v>119</v>
      </c>
      <c r="BM66" s="62"/>
      <c r="BN66" s="62"/>
      <c r="BO66" s="62"/>
      <c r="BP66" s="62"/>
      <c r="BQ66" s="62"/>
      <c r="BR66" s="62"/>
      <c r="BS66" s="62"/>
      <c r="BT66" s="62"/>
      <c r="BU66" s="62"/>
      <c r="BV66" s="62"/>
      <c r="BW66" s="62"/>
      <c r="BX66" s="62"/>
      <c r="BY66" s="62"/>
      <c r="BZ66" s="63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1"/>
      <c r="BM67" s="62"/>
      <c r="BN67" s="62"/>
      <c r="BO67" s="62"/>
      <c r="BP67" s="62"/>
      <c r="BQ67" s="62"/>
      <c r="BR67" s="62"/>
      <c r="BS67" s="62"/>
      <c r="BT67" s="62"/>
      <c r="BU67" s="62"/>
      <c r="BV67" s="62"/>
      <c r="BW67" s="62"/>
      <c r="BX67" s="62"/>
      <c r="BY67" s="62"/>
      <c r="BZ67" s="63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1"/>
      <c r="BM68" s="62"/>
      <c r="BN68" s="62"/>
      <c r="BO68" s="62"/>
      <c r="BP68" s="62"/>
      <c r="BQ68" s="62"/>
      <c r="BR68" s="62"/>
      <c r="BS68" s="62"/>
      <c r="BT68" s="62"/>
      <c r="BU68" s="62"/>
      <c r="BV68" s="62"/>
      <c r="BW68" s="62"/>
      <c r="BX68" s="62"/>
      <c r="BY68" s="62"/>
      <c r="BZ68" s="63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1"/>
      <c r="BM69" s="62"/>
      <c r="BN69" s="62"/>
      <c r="BO69" s="62"/>
      <c r="BP69" s="62"/>
      <c r="BQ69" s="62"/>
      <c r="BR69" s="62"/>
      <c r="BS69" s="62"/>
      <c r="BT69" s="62"/>
      <c r="BU69" s="62"/>
      <c r="BV69" s="62"/>
      <c r="BW69" s="62"/>
      <c r="BX69" s="62"/>
      <c r="BY69" s="62"/>
      <c r="BZ69" s="63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1"/>
      <c r="BM70" s="62"/>
      <c r="BN70" s="62"/>
      <c r="BO70" s="62"/>
      <c r="BP70" s="62"/>
      <c r="BQ70" s="62"/>
      <c r="BR70" s="62"/>
      <c r="BS70" s="62"/>
      <c r="BT70" s="62"/>
      <c r="BU70" s="62"/>
      <c r="BV70" s="62"/>
      <c r="BW70" s="62"/>
      <c r="BX70" s="62"/>
      <c r="BY70" s="62"/>
      <c r="BZ70" s="63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1"/>
      <c r="BM71" s="62"/>
      <c r="BN71" s="62"/>
      <c r="BO71" s="62"/>
      <c r="BP71" s="62"/>
      <c r="BQ71" s="62"/>
      <c r="BR71" s="62"/>
      <c r="BS71" s="62"/>
      <c r="BT71" s="62"/>
      <c r="BU71" s="62"/>
      <c r="BV71" s="62"/>
      <c r="BW71" s="62"/>
      <c r="BX71" s="62"/>
      <c r="BY71" s="62"/>
      <c r="BZ71" s="63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1"/>
      <c r="BM72" s="62"/>
      <c r="BN72" s="62"/>
      <c r="BO72" s="62"/>
      <c r="BP72" s="62"/>
      <c r="BQ72" s="62"/>
      <c r="BR72" s="62"/>
      <c r="BS72" s="62"/>
      <c r="BT72" s="62"/>
      <c r="BU72" s="62"/>
      <c r="BV72" s="62"/>
      <c r="BW72" s="62"/>
      <c r="BX72" s="62"/>
      <c r="BY72" s="62"/>
      <c r="BZ72" s="63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1"/>
      <c r="BM73" s="62"/>
      <c r="BN73" s="62"/>
      <c r="BO73" s="62"/>
      <c r="BP73" s="62"/>
      <c r="BQ73" s="62"/>
      <c r="BR73" s="62"/>
      <c r="BS73" s="62"/>
      <c r="BT73" s="62"/>
      <c r="BU73" s="62"/>
      <c r="BV73" s="62"/>
      <c r="BW73" s="62"/>
      <c r="BX73" s="62"/>
      <c r="BY73" s="62"/>
      <c r="BZ73" s="63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1"/>
      <c r="BM74" s="62"/>
      <c r="BN74" s="62"/>
      <c r="BO74" s="62"/>
      <c r="BP74" s="62"/>
      <c r="BQ74" s="62"/>
      <c r="BR74" s="62"/>
      <c r="BS74" s="62"/>
      <c r="BT74" s="62"/>
      <c r="BU74" s="62"/>
      <c r="BV74" s="62"/>
      <c r="BW74" s="62"/>
      <c r="BX74" s="62"/>
      <c r="BY74" s="62"/>
      <c r="BZ74" s="63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1"/>
      <c r="BM75" s="62"/>
      <c r="BN75" s="62"/>
      <c r="BO75" s="62"/>
      <c r="BP75" s="62"/>
      <c r="BQ75" s="62"/>
      <c r="BR75" s="62"/>
      <c r="BS75" s="62"/>
      <c r="BT75" s="62"/>
      <c r="BU75" s="62"/>
      <c r="BV75" s="62"/>
      <c r="BW75" s="62"/>
      <c r="BX75" s="62"/>
      <c r="BY75" s="62"/>
      <c r="BZ75" s="63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1"/>
      <c r="BM76" s="62"/>
      <c r="BN76" s="62"/>
      <c r="BO76" s="62"/>
      <c r="BP76" s="62"/>
      <c r="BQ76" s="62"/>
      <c r="BR76" s="62"/>
      <c r="BS76" s="62"/>
      <c r="BT76" s="62"/>
      <c r="BU76" s="62"/>
      <c r="BV76" s="62"/>
      <c r="BW76" s="62"/>
      <c r="BX76" s="62"/>
      <c r="BY76" s="62"/>
      <c r="BZ76" s="63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1"/>
      <c r="BM77" s="62"/>
      <c r="BN77" s="62"/>
      <c r="BO77" s="62"/>
      <c r="BP77" s="62"/>
      <c r="BQ77" s="62"/>
      <c r="BR77" s="62"/>
      <c r="BS77" s="62"/>
      <c r="BT77" s="62"/>
      <c r="BU77" s="62"/>
      <c r="BV77" s="62"/>
      <c r="BW77" s="62"/>
      <c r="BX77" s="62"/>
      <c r="BY77" s="62"/>
      <c r="BZ77" s="63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1"/>
      <c r="BM78" s="62"/>
      <c r="BN78" s="62"/>
      <c r="BO78" s="62"/>
      <c r="BP78" s="62"/>
      <c r="BQ78" s="62"/>
      <c r="BR78" s="62"/>
      <c r="BS78" s="62"/>
      <c r="BT78" s="62"/>
      <c r="BU78" s="62"/>
      <c r="BV78" s="62"/>
      <c r="BW78" s="62"/>
      <c r="BX78" s="62"/>
      <c r="BY78" s="62"/>
      <c r="BZ78" s="63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1"/>
      <c r="BM79" s="62"/>
      <c r="BN79" s="62"/>
      <c r="BO79" s="62"/>
      <c r="BP79" s="62"/>
      <c r="BQ79" s="62"/>
      <c r="BR79" s="62"/>
      <c r="BS79" s="62"/>
      <c r="BT79" s="62"/>
      <c r="BU79" s="62"/>
      <c r="BV79" s="62"/>
      <c r="BW79" s="62"/>
      <c r="BX79" s="62"/>
      <c r="BY79" s="62"/>
      <c r="BZ79" s="63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1"/>
      <c r="BM80" s="62"/>
      <c r="BN80" s="62"/>
      <c r="BO80" s="62"/>
      <c r="BP80" s="62"/>
      <c r="BQ80" s="62"/>
      <c r="BR80" s="62"/>
      <c r="BS80" s="62"/>
      <c r="BT80" s="62"/>
      <c r="BU80" s="62"/>
      <c r="BV80" s="62"/>
      <c r="BW80" s="62"/>
      <c r="BX80" s="62"/>
      <c r="BY80" s="62"/>
      <c r="BZ80" s="63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1"/>
      <c r="BM81" s="62"/>
      <c r="BN81" s="62"/>
      <c r="BO81" s="62"/>
      <c r="BP81" s="62"/>
      <c r="BQ81" s="62"/>
      <c r="BR81" s="62"/>
      <c r="BS81" s="62"/>
      <c r="BT81" s="62"/>
      <c r="BU81" s="62"/>
      <c r="BV81" s="62"/>
      <c r="BW81" s="62"/>
      <c r="BX81" s="62"/>
      <c r="BY81" s="62"/>
      <c r="BZ81" s="63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4"/>
      <c r="BM82" s="65"/>
      <c r="BN82" s="65"/>
      <c r="BO82" s="65"/>
      <c r="BP82" s="65"/>
      <c r="BQ82" s="65"/>
      <c r="BR82" s="65"/>
      <c r="BS82" s="65"/>
      <c r="BT82" s="65"/>
      <c r="BU82" s="65"/>
      <c r="BV82" s="65"/>
      <c r="BW82" s="65"/>
      <c r="BX82" s="65"/>
      <c r="BY82" s="65"/>
      <c r="BZ82" s="66"/>
    </row>
    <row r="83" spans="1:78" x14ac:dyDescent="0.15">
      <c r="C83" s="71" t="s">
        <v>30</v>
      </c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71"/>
      <c r="BD83" s="71"/>
      <c r="BE83" s="71"/>
      <c r="BF83" s="71"/>
      <c r="BG83" s="71"/>
      <c r="BH83" s="71"/>
      <c r="BI83" s="71"/>
      <c r="BJ83" s="71"/>
    </row>
    <row r="84" spans="1:78" x14ac:dyDescent="0.15">
      <c r="C84" s="2"/>
    </row>
    <row r="85" spans="1:78" hidden="1" x14ac:dyDescent="0.15">
      <c r="B85" s="12" t="s">
        <v>31</v>
      </c>
      <c r="C85" s="12"/>
      <c r="D85" s="12"/>
      <c r="E85" s="12" t="s">
        <v>32</v>
      </c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2" t="s">
        <v>38</v>
      </c>
      <c r="L85" s="12" t="s">
        <v>39</v>
      </c>
      <c r="M85" s="12" t="s">
        <v>40</v>
      </c>
      <c r="N85" s="12" t="s">
        <v>41</v>
      </c>
      <c r="O85" s="12" t="s">
        <v>42</v>
      </c>
    </row>
    <row r="86" spans="1:78" hidden="1" x14ac:dyDescent="0.15">
      <c r="B86" s="12"/>
      <c r="C86" s="12"/>
      <c r="D86" s="12"/>
      <c r="E86" s="12" t="str">
        <f>データ!AI6</f>
        <v/>
      </c>
      <c r="F86" s="12" t="s">
        <v>43</v>
      </c>
      <c r="G86" s="12" t="s">
        <v>44</v>
      </c>
      <c r="H86" s="12" t="str">
        <f>データ!BP6</f>
        <v>【669.11】</v>
      </c>
      <c r="I86" s="12" t="str">
        <f>データ!CA6</f>
        <v>【99.73】</v>
      </c>
      <c r="J86" s="12" t="str">
        <f>データ!CL6</f>
        <v>【134.98】</v>
      </c>
      <c r="K86" s="12" t="str">
        <f>データ!CW6</f>
        <v>【59.99】</v>
      </c>
      <c r="L86" s="12" t="str">
        <f>データ!DH6</f>
        <v>【95.72】</v>
      </c>
      <c r="M86" s="12" t="s">
        <v>44</v>
      </c>
      <c r="N86" s="12" t="s">
        <v>45</v>
      </c>
      <c r="O86" s="12" t="str">
        <f>データ!EO6</f>
        <v>【0.24】</v>
      </c>
    </row>
  </sheetData>
  <sheetProtection algorithmName="SHA-512" hashValue="lmny5TEExasbLAc+EdpqEUatymkqV+5o2RZfU4N4LwqegaNO3QJeeEOSGwiGpyJvsq6TTx9gUwIga4h2zh+tbw==" saltValue="GAfeV6NsPp61Ltqle7Npyg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AL10:AS10"/>
    <mergeCell ref="AT10:BA10"/>
    <mergeCell ref="BB10:BI10"/>
    <mergeCell ref="BL10:BM10"/>
    <mergeCell ref="BN10:BY10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P9:V9"/>
    <mergeCell ref="W9:AC9"/>
    <mergeCell ref="AD9:AJ9"/>
    <mergeCell ref="AL8:AS8"/>
    <mergeCell ref="AL9:AS9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46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5" x14ac:dyDescent="0.15">
      <c r="A2" s="14" t="s">
        <v>47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5" x14ac:dyDescent="0.15">
      <c r="A3" s="14" t="s">
        <v>48</v>
      </c>
      <c r="B3" s="15" t="s">
        <v>49</v>
      </c>
      <c r="C3" s="15" t="s">
        <v>50</v>
      </c>
      <c r="D3" s="15" t="s">
        <v>51</v>
      </c>
      <c r="E3" s="15" t="s">
        <v>52</v>
      </c>
      <c r="F3" s="15" t="s">
        <v>53</v>
      </c>
      <c r="G3" s="15" t="s">
        <v>54</v>
      </c>
      <c r="H3" s="73" t="s">
        <v>55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9" t="s">
        <v>56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57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5" x14ac:dyDescent="0.15">
      <c r="A4" s="14" t="s">
        <v>58</v>
      </c>
      <c r="B4" s="16"/>
      <c r="C4" s="16"/>
      <c r="D4" s="16"/>
      <c r="E4" s="16"/>
      <c r="F4" s="16"/>
      <c r="G4" s="16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59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60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61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62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63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64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65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66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67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68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69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5" x14ac:dyDescent="0.15">
      <c r="A5" s="14" t="s">
        <v>70</v>
      </c>
      <c r="B5" s="17"/>
      <c r="C5" s="17"/>
      <c r="D5" s="17"/>
      <c r="E5" s="17"/>
      <c r="F5" s="17"/>
      <c r="G5" s="17"/>
      <c r="H5" s="18" t="s">
        <v>71</v>
      </c>
      <c r="I5" s="18" t="s">
        <v>72</v>
      </c>
      <c r="J5" s="18" t="s">
        <v>73</v>
      </c>
      <c r="K5" s="18" t="s">
        <v>74</v>
      </c>
      <c r="L5" s="18" t="s">
        <v>75</v>
      </c>
      <c r="M5" s="18" t="s">
        <v>5</v>
      </c>
      <c r="N5" s="18" t="s">
        <v>76</v>
      </c>
      <c r="O5" s="18" t="s">
        <v>77</v>
      </c>
      <c r="P5" s="18" t="s">
        <v>78</v>
      </c>
      <c r="Q5" s="18" t="s">
        <v>79</v>
      </c>
      <c r="R5" s="18" t="s">
        <v>80</v>
      </c>
      <c r="S5" s="18" t="s">
        <v>81</v>
      </c>
      <c r="T5" s="18" t="s">
        <v>82</v>
      </c>
      <c r="U5" s="18" t="s">
        <v>83</v>
      </c>
      <c r="V5" s="18" t="s">
        <v>84</v>
      </c>
      <c r="W5" s="18" t="s">
        <v>85</v>
      </c>
      <c r="X5" s="18" t="s">
        <v>86</v>
      </c>
      <c r="Y5" s="18" t="s">
        <v>87</v>
      </c>
      <c r="Z5" s="18" t="s">
        <v>88</v>
      </c>
      <c r="AA5" s="18" t="s">
        <v>89</v>
      </c>
      <c r="AB5" s="18" t="s">
        <v>90</v>
      </c>
      <c r="AC5" s="18" t="s">
        <v>91</v>
      </c>
      <c r="AD5" s="18" t="s">
        <v>92</v>
      </c>
      <c r="AE5" s="18" t="s">
        <v>93</v>
      </c>
      <c r="AF5" s="18" t="s">
        <v>94</v>
      </c>
      <c r="AG5" s="18" t="s">
        <v>95</v>
      </c>
      <c r="AH5" s="18" t="s">
        <v>96</v>
      </c>
      <c r="AI5" s="18" t="s">
        <v>31</v>
      </c>
      <c r="AJ5" s="18" t="s">
        <v>87</v>
      </c>
      <c r="AK5" s="18" t="s">
        <v>88</v>
      </c>
      <c r="AL5" s="18" t="s">
        <v>89</v>
      </c>
      <c r="AM5" s="18" t="s">
        <v>90</v>
      </c>
      <c r="AN5" s="18" t="s">
        <v>91</v>
      </c>
      <c r="AO5" s="18" t="s">
        <v>92</v>
      </c>
      <c r="AP5" s="18" t="s">
        <v>93</v>
      </c>
      <c r="AQ5" s="18" t="s">
        <v>94</v>
      </c>
      <c r="AR5" s="18" t="s">
        <v>95</v>
      </c>
      <c r="AS5" s="18" t="s">
        <v>96</v>
      </c>
      <c r="AT5" s="18" t="s">
        <v>97</v>
      </c>
      <c r="AU5" s="18" t="s">
        <v>87</v>
      </c>
      <c r="AV5" s="18" t="s">
        <v>88</v>
      </c>
      <c r="AW5" s="18" t="s">
        <v>89</v>
      </c>
      <c r="AX5" s="18" t="s">
        <v>90</v>
      </c>
      <c r="AY5" s="18" t="s">
        <v>91</v>
      </c>
      <c r="AZ5" s="18" t="s">
        <v>92</v>
      </c>
      <c r="BA5" s="18" t="s">
        <v>93</v>
      </c>
      <c r="BB5" s="18" t="s">
        <v>94</v>
      </c>
      <c r="BC5" s="18" t="s">
        <v>95</v>
      </c>
      <c r="BD5" s="18" t="s">
        <v>96</v>
      </c>
      <c r="BE5" s="18" t="s">
        <v>97</v>
      </c>
      <c r="BF5" s="18" t="s">
        <v>87</v>
      </c>
      <c r="BG5" s="18" t="s">
        <v>88</v>
      </c>
      <c r="BH5" s="18" t="s">
        <v>89</v>
      </c>
      <c r="BI5" s="18" t="s">
        <v>90</v>
      </c>
      <c r="BJ5" s="18" t="s">
        <v>91</v>
      </c>
      <c r="BK5" s="18" t="s">
        <v>92</v>
      </c>
      <c r="BL5" s="18" t="s">
        <v>93</v>
      </c>
      <c r="BM5" s="18" t="s">
        <v>94</v>
      </c>
      <c r="BN5" s="18" t="s">
        <v>95</v>
      </c>
      <c r="BO5" s="18" t="s">
        <v>96</v>
      </c>
      <c r="BP5" s="18" t="s">
        <v>97</v>
      </c>
      <c r="BQ5" s="18" t="s">
        <v>87</v>
      </c>
      <c r="BR5" s="18" t="s">
        <v>88</v>
      </c>
      <c r="BS5" s="18" t="s">
        <v>89</v>
      </c>
      <c r="BT5" s="18" t="s">
        <v>90</v>
      </c>
      <c r="BU5" s="18" t="s">
        <v>91</v>
      </c>
      <c r="BV5" s="18" t="s">
        <v>92</v>
      </c>
      <c r="BW5" s="18" t="s">
        <v>93</v>
      </c>
      <c r="BX5" s="18" t="s">
        <v>94</v>
      </c>
      <c r="BY5" s="18" t="s">
        <v>95</v>
      </c>
      <c r="BZ5" s="18" t="s">
        <v>96</v>
      </c>
      <c r="CA5" s="18" t="s">
        <v>97</v>
      </c>
      <c r="CB5" s="18" t="s">
        <v>87</v>
      </c>
      <c r="CC5" s="18" t="s">
        <v>88</v>
      </c>
      <c r="CD5" s="18" t="s">
        <v>89</v>
      </c>
      <c r="CE5" s="18" t="s">
        <v>90</v>
      </c>
      <c r="CF5" s="18" t="s">
        <v>91</v>
      </c>
      <c r="CG5" s="18" t="s">
        <v>92</v>
      </c>
      <c r="CH5" s="18" t="s">
        <v>93</v>
      </c>
      <c r="CI5" s="18" t="s">
        <v>94</v>
      </c>
      <c r="CJ5" s="18" t="s">
        <v>95</v>
      </c>
      <c r="CK5" s="18" t="s">
        <v>96</v>
      </c>
      <c r="CL5" s="18" t="s">
        <v>97</v>
      </c>
      <c r="CM5" s="18" t="s">
        <v>87</v>
      </c>
      <c r="CN5" s="18" t="s">
        <v>88</v>
      </c>
      <c r="CO5" s="18" t="s">
        <v>89</v>
      </c>
      <c r="CP5" s="18" t="s">
        <v>90</v>
      </c>
      <c r="CQ5" s="18" t="s">
        <v>91</v>
      </c>
      <c r="CR5" s="18" t="s">
        <v>92</v>
      </c>
      <c r="CS5" s="18" t="s">
        <v>93</v>
      </c>
      <c r="CT5" s="18" t="s">
        <v>94</v>
      </c>
      <c r="CU5" s="18" t="s">
        <v>95</v>
      </c>
      <c r="CV5" s="18" t="s">
        <v>96</v>
      </c>
      <c r="CW5" s="18" t="s">
        <v>97</v>
      </c>
      <c r="CX5" s="18" t="s">
        <v>87</v>
      </c>
      <c r="CY5" s="18" t="s">
        <v>88</v>
      </c>
      <c r="CZ5" s="18" t="s">
        <v>89</v>
      </c>
      <c r="DA5" s="18" t="s">
        <v>90</v>
      </c>
      <c r="DB5" s="18" t="s">
        <v>91</v>
      </c>
      <c r="DC5" s="18" t="s">
        <v>92</v>
      </c>
      <c r="DD5" s="18" t="s">
        <v>93</v>
      </c>
      <c r="DE5" s="18" t="s">
        <v>94</v>
      </c>
      <c r="DF5" s="18" t="s">
        <v>95</v>
      </c>
      <c r="DG5" s="18" t="s">
        <v>96</v>
      </c>
      <c r="DH5" s="18" t="s">
        <v>97</v>
      </c>
      <c r="DI5" s="18" t="s">
        <v>87</v>
      </c>
      <c r="DJ5" s="18" t="s">
        <v>88</v>
      </c>
      <c r="DK5" s="18" t="s">
        <v>89</v>
      </c>
      <c r="DL5" s="18" t="s">
        <v>90</v>
      </c>
      <c r="DM5" s="18" t="s">
        <v>91</v>
      </c>
      <c r="DN5" s="18" t="s">
        <v>92</v>
      </c>
      <c r="DO5" s="18" t="s">
        <v>93</v>
      </c>
      <c r="DP5" s="18" t="s">
        <v>94</v>
      </c>
      <c r="DQ5" s="18" t="s">
        <v>95</v>
      </c>
      <c r="DR5" s="18" t="s">
        <v>96</v>
      </c>
      <c r="DS5" s="18" t="s">
        <v>97</v>
      </c>
      <c r="DT5" s="18" t="s">
        <v>87</v>
      </c>
      <c r="DU5" s="18" t="s">
        <v>88</v>
      </c>
      <c r="DV5" s="18" t="s">
        <v>89</v>
      </c>
      <c r="DW5" s="18" t="s">
        <v>90</v>
      </c>
      <c r="DX5" s="18" t="s">
        <v>91</v>
      </c>
      <c r="DY5" s="18" t="s">
        <v>92</v>
      </c>
      <c r="DZ5" s="18" t="s">
        <v>93</v>
      </c>
      <c r="EA5" s="18" t="s">
        <v>94</v>
      </c>
      <c r="EB5" s="18" t="s">
        <v>95</v>
      </c>
      <c r="EC5" s="18" t="s">
        <v>96</v>
      </c>
      <c r="ED5" s="18" t="s">
        <v>97</v>
      </c>
      <c r="EE5" s="18" t="s">
        <v>87</v>
      </c>
      <c r="EF5" s="18" t="s">
        <v>88</v>
      </c>
      <c r="EG5" s="18" t="s">
        <v>89</v>
      </c>
      <c r="EH5" s="18" t="s">
        <v>90</v>
      </c>
      <c r="EI5" s="18" t="s">
        <v>91</v>
      </c>
      <c r="EJ5" s="18" t="s">
        <v>92</v>
      </c>
      <c r="EK5" s="18" t="s">
        <v>93</v>
      </c>
      <c r="EL5" s="18" t="s">
        <v>94</v>
      </c>
      <c r="EM5" s="18" t="s">
        <v>95</v>
      </c>
      <c r="EN5" s="18" t="s">
        <v>96</v>
      </c>
      <c r="EO5" s="18" t="s">
        <v>97</v>
      </c>
    </row>
    <row r="6" spans="1:145" s="22" customFormat="1" x14ac:dyDescent="0.15">
      <c r="A6" s="14" t="s">
        <v>98</v>
      </c>
      <c r="B6" s="19">
        <f>B7</f>
        <v>2021</v>
      </c>
      <c r="C6" s="19">
        <f t="shared" ref="C6:X6" si="3">C7</f>
        <v>273210</v>
      </c>
      <c r="D6" s="19">
        <f t="shared" si="3"/>
        <v>47</v>
      </c>
      <c r="E6" s="19">
        <f t="shared" si="3"/>
        <v>17</v>
      </c>
      <c r="F6" s="19">
        <f t="shared" si="3"/>
        <v>1</v>
      </c>
      <c r="G6" s="19">
        <f t="shared" si="3"/>
        <v>0</v>
      </c>
      <c r="H6" s="19" t="str">
        <f t="shared" si="3"/>
        <v>大阪府　豊能町</v>
      </c>
      <c r="I6" s="19" t="str">
        <f t="shared" si="3"/>
        <v>法非適用</v>
      </c>
      <c r="J6" s="19" t="str">
        <f t="shared" si="3"/>
        <v>下水道事業</v>
      </c>
      <c r="K6" s="19" t="str">
        <f t="shared" si="3"/>
        <v>公共下水道</v>
      </c>
      <c r="L6" s="19" t="str">
        <f t="shared" si="3"/>
        <v>Cb1</v>
      </c>
      <c r="M6" s="19" t="str">
        <f t="shared" si="3"/>
        <v>非設置</v>
      </c>
      <c r="N6" s="20" t="str">
        <f t="shared" si="3"/>
        <v>-</v>
      </c>
      <c r="O6" s="20" t="str">
        <f t="shared" si="3"/>
        <v>該当数値なし</v>
      </c>
      <c r="P6" s="20">
        <f t="shared" si="3"/>
        <v>90.22</v>
      </c>
      <c r="Q6" s="20">
        <f t="shared" si="3"/>
        <v>74.709999999999994</v>
      </c>
      <c r="R6" s="20">
        <f t="shared" si="3"/>
        <v>2530</v>
      </c>
      <c r="S6" s="20">
        <f t="shared" si="3"/>
        <v>18823</v>
      </c>
      <c r="T6" s="20">
        <f t="shared" si="3"/>
        <v>34.340000000000003</v>
      </c>
      <c r="U6" s="20">
        <f t="shared" si="3"/>
        <v>548.14</v>
      </c>
      <c r="V6" s="20">
        <f t="shared" si="3"/>
        <v>16902</v>
      </c>
      <c r="W6" s="20">
        <f t="shared" si="3"/>
        <v>3.15</v>
      </c>
      <c r="X6" s="20">
        <f t="shared" si="3"/>
        <v>5365.71</v>
      </c>
      <c r="Y6" s="21">
        <f>IF(Y7="",NA(),Y7)</f>
        <v>111.06</v>
      </c>
      <c r="Z6" s="21">
        <f t="shared" ref="Z6:AH6" si="4">IF(Z7="",NA(),Z7)</f>
        <v>111.53</v>
      </c>
      <c r="AA6" s="21">
        <f t="shared" si="4"/>
        <v>118.12</v>
      </c>
      <c r="AB6" s="21">
        <f t="shared" si="4"/>
        <v>121.24</v>
      </c>
      <c r="AC6" s="21">
        <f t="shared" si="4"/>
        <v>122.46</v>
      </c>
      <c r="AD6" s="20" t="e">
        <f t="shared" si="4"/>
        <v>#N/A</v>
      </c>
      <c r="AE6" s="20" t="e">
        <f t="shared" si="4"/>
        <v>#N/A</v>
      </c>
      <c r="AF6" s="20" t="e">
        <f t="shared" si="4"/>
        <v>#N/A</v>
      </c>
      <c r="AG6" s="20" t="e">
        <f t="shared" si="4"/>
        <v>#N/A</v>
      </c>
      <c r="AH6" s="20" t="e">
        <f t="shared" si="4"/>
        <v>#N/A</v>
      </c>
      <c r="AI6" s="20" t="str">
        <f>IF(AI7="","",IF(AI7="-","【-】","【"&amp;SUBSTITUTE(TEXT(AI7,"#,##0.00"),"-","△")&amp;"】"))</f>
        <v/>
      </c>
      <c r="AJ6" s="20" t="e">
        <f>IF(AJ7="",NA(),AJ7)</f>
        <v>#N/A</v>
      </c>
      <c r="AK6" s="20" t="e">
        <f t="shared" ref="AK6:AS6" si="5">IF(AK7="",NA(),AK7)</f>
        <v>#N/A</v>
      </c>
      <c r="AL6" s="20" t="e">
        <f t="shared" si="5"/>
        <v>#N/A</v>
      </c>
      <c r="AM6" s="20" t="e">
        <f t="shared" si="5"/>
        <v>#N/A</v>
      </c>
      <c r="AN6" s="20" t="e">
        <f t="shared" si="5"/>
        <v>#N/A</v>
      </c>
      <c r="AO6" s="20" t="e">
        <f t="shared" si="5"/>
        <v>#N/A</v>
      </c>
      <c r="AP6" s="20" t="e">
        <f t="shared" si="5"/>
        <v>#N/A</v>
      </c>
      <c r="AQ6" s="20" t="e">
        <f t="shared" si="5"/>
        <v>#N/A</v>
      </c>
      <c r="AR6" s="20" t="e">
        <f t="shared" si="5"/>
        <v>#N/A</v>
      </c>
      <c r="AS6" s="20" t="e">
        <f t="shared" si="5"/>
        <v>#N/A</v>
      </c>
      <c r="AT6" s="20" t="str">
        <f>IF(AT7="","",IF(AT7="-","【-】","【"&amp;SUBSTITUTE(TEXT(AT7,"#,##0.00"),"-","△")&amp;"】"))</f>
        <v/>
      </c>
      <c r="AU6" s="20" t="e">
        <f>IF(AU7="",NA(),AU7)</f>
        <v>#N/A</v>
      </c>
      <c r="AV6" s="20" t="e">
        <f t="shared" ref="AV6:BD6" si="6">IF(AV7="",NA(),AV7)</f>
        <v>#N/A</v>
      </c>
      <c r="AW6" s="20" t="e">
        <f t="shared" si="6"/>
        <v>#N/A</v>
      </c>
      <c r="AX6" s="20" t="e">
        <f t="shared" si="6"/>
        <v>#N/A</v>
      </c>
      <c r="AY6" s="20" t="e">
        <f t="shared" si="6"/>
        <v>#N/A</v>
      </c>
      <c r="AZ6" s="20" t="e">
        <f t="shared" si="6"/>
        <v>#N/A</v>
      </c>
      <c r="BA6" s="20" t="e">
        <f t="shared" si="6"/>
        <v>#N/A</v>
      </c>
      <c r="BB6" s="20" t="e">
        <f t="shared" si="6"/>
        <v>#N/A</v>
      </c>
      <c r="BC6" s="20" t="e">
        <f t="shared" si="6"/>
        <v>#N/A</v>
      </c>
      <c r="BD6" s="20" t="e">
        <f t="shared" si="6"/>
        <v>#N/A</v>
      </c>
      <c r="BE6" s="20" t="str">
        <f>IF(BE7="","",IF(BE7="-","【-】","【"&amp;SUBSTITUTE(TEXT(BE7,"#,##0.00"),"-","△")&amp;"】"))</f>
        <v/>
      </c>
      <c r="BF6" s="21">
        <f>IF(BF7="",NA(),BF7)</f>
        <v>254.94</v>
      </c>
      <c r="BG6" s="21">
        <f t="shared" ref="BG6:BO6" si="7">IF(BG7="",NA(),BG7)</f>
        <v>270.17</v>
      </c>
      <c r="BH6" s="21">
        <f t="shared" si="7"/>
        <v>273.52999999999997</v>
      </c>
      <c r="BI6" s="21">
        <f t="shared" si="7"/>
        <v>244.21</v>
      </c>
      <c r="BJ6" s="21">
        <f t="shared" si="7"/>
        <v>243.21</v>
      </c>
      <c r="BK6" s="21">
        <f t="shared" si="7"/>
        <v>857.76</v>
      </c>
      <c r="BL6" s="21">
        <f t="shared" si="7"/>
        <v>978.87</v>
      </c>
      <c r="BM6" s="21">
        <f t="shared" si="7"/>
        <v>917.44</v>
      </c>
      <c r="BN6" s="21">
        <f t="shared" si="7"/>
        <v>856.88</v>
      </c>
      <c r="BO6" s="21">
        <f t="shared" si="7"/>
        <v>799.49</v>
      </c>
      <c r="BP6" s="20" t="str">
        <f>IF(BP7="","",IF(BP7="-","【-】","【"&amp;SUBSTITUTE(TEXT(BP7,"#,##0.00"),"-","△")&amp;"】"))</f>
        <v>【669.11】</v>
      </c>
      <c r="BQ6" s="21">
        <f>IF(BQ7="",NA(),BQ7)</f>
        <v>105.37</v>
      </c>
      <c r="BR6" s="21">
        <f t="shared" ref="BR6:BZ6" si="8">IF(BR7="",NA(),BR7)</f>
        <v>103.8</v>
      </c>
      <c r="BS6" s="21">
        <f t="shared" si="8"/>
        <v>109.17</v>
      </c>
      <c r="BT6" s="21">
        <f t="shared" si="8"/>
        <v>115.86</v>
      </c>
      <c r="BU6" s="21">
        <f t="shared" si="8"/>
        <v>113.97</v>
      </c>
      <c r="BV6" s="21">
        <f t="shared" si="8"/>
        <v>81.260000000000005</v>
      </c>
      <c r="BW6" s="21">
        <f t="shared" si="8"/>
        <v>85.9</v>
      </c>
      <c r="BX6" s="21">
        <f t="shared" si="8"/>
        <v>85.34</v>
      </c>
      <c r="BY6" s="21">
        <f t="shared" si="8"/>
        <v>89.01</v>
      </c>
      <c r="BZ6" s="21">
        <f t="shared" si="8"/>
        <v>89.09</v>
      </c>
      <c r="CA6" s="20" t="str">
        <f>IF(CA7="","",IF(CA7="-","【-】","【"&amp;SUBSTITUTE(TEXT(CA7,"#,##0.00"),"-","△")&amp;"】"))</f>
        <v>【99.73】</v>
      </c>
      <c r="CB6" s="21">
        <f>IF(CB7="",NA(),CB7)</f>
        <v>133.54</v>
      </c>
      <c r="CC6" s="21">
        <f t="shared" ref="CC6:CK6" si="9">IF(CC7="",NA(),CC7)</f>
        <v>132.69</v>
      </c>
      <c r="CD6" s="21">
        <f t="shared" si="9"/>
        <v>132.4</v>
      </c>
      <c r="CE6" s="21">
        <f t="shared" si="9"/>
        <v>133.63</v>
      </c>
      <c r="CF6" s="21">
        <f t="shared" si="9"/>
        <v>129.44</v>
      </c>
      <c r="CG6" s="21">
        <f t="shared" si="9"/>
        <v>151.16999999999999</v>
      </c>
      <c r="CH6" s="21">
        <f t="shared" si="9"/>
        <v>148.41999999999999</v>
      </c>
      <c r="CI6" s="21">
        <f t="shared" si="9"/>
        <v>149.27000000000001</v>
      </c>
      <c r="CJ6" s="21">
        <f t="shared" si="9"/>
        <v>147.08000000000001</v>
      </c>
      <c r="CK6" s="21">
        <f t="shared" si="9"/>
        <v>142.76</v>
      </c>
      <c r="CL6" s="20" t="str">
        <f>IF(CL7="","",IF(CL7="-","【-】","【"&amp;SUBSTITUTE(TEXT(CL7,"#,##0.00"),"-","△")&amp;"】"))</f>
        <v>【134.98】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 t="str">
        <f t="shared" si="10"/>
        <v>-</v>
      </c>
      <c r="CQ6" s="21" t="str">
        <f t="shared" si="10"/>
        <v>-</v>
      </c>
      <c r="CR6" s="21">
        <f t="shared" si="10"/>
        <v>58.13</v>
      </c>
      <c r="CS6" s="21">
        <f t="shared" si="10"/>
        <v>55.46</v>
      </c>
      <c r="CT6" s="21">
        <f t="shared" si="10"/>
        <v>55.73</v>
      </c>
      <c r="CU6" s="21">
        <f t="shared" si="10"/>
        <v>58.12</v>
      </c>
      <c r="CV6" s="21">
        <f t="shared" si="10"/>
        <v>58.14</v>
      </c>
      <c r="CW6" s="20" t="str">
        <f>IF(CW7="","",IF(CW7="-","【-】","【"&amp;SUBSTITUTE(TEXT(CW7,"#,##0.00"),"-","△")&amp;"】"))</f>
        <v>【59.99】</v>
      </c>
      <c r="CX6" s="21">
        <f>IF(CX7="",NA(),CX7)</f>
        <v>100</v>
      </c>
      <c r="CY6" s="21">
        <f t="shared" ref="CY6:DG6" si="11">IF(CY7="",NA(),CY7)</f>
        <v>100</v>
      </c>
      <c r="CZ6" s="21">
        <f t="shared" si="11"/>
        <v>100</v>
      </c>
      <c r="DA6" s="21">
        <f t="shared" si="11"/>
        <v>100</v>
      </c>
      <c r="DB6" s="21">
        <f t="shared" si="11"/>
        <v>100</v>
      </c>
      <c r="DC6" s="21">
        <f t="shared" si="11"/>
        <v>91.75</v>
      </c>
      <c r="DD6" s="21">
        <f t="shared" si="11"/>
        <v>92.45</v>
      </c>
      <c r="DE6" s="21">
        <f t="shared" si="11"/>
        <v>92.45</v>
      </c>
      <c r="DF6" s="21">
        <f t="shared" si="11"/>
        <v>92.55</v>
      </c>
      <c r="DG6" s="21">
        <f t="shared" si="11"/>
        <v>92.44</v>
      </c>
      <c r="DH6" s="20" t="str">
        <f>IF(DH7="","",IF(DH7="-","【-】","【"&amp;SUBSTITUTE(TEXT(DH7,"#,##0.00"),"-","△")&amp;"】"))</f>
        <v>【95.72】</v>
      </c>
      <c r="DI6" s="20" t="e">
        <f>IF(DI7="",NA(),DI7)</f>
        <v>#N/A</v>
      </c>
      <c r="DJ6" s="20" t="e">
        <f t="shared" ref="DJ6:DR6" si="12">IF(DJ7="",NA(),DJ7)</f>
        <v>#N/A</v>
      </c>
      <c r="DK6" s="20" t="e">
        <f t="shared" si="12"/>
        <v>#N/A</v>
      </c>
      <c r="DL6" s="20" t="e">
        <f t="shared" si="12"/>
        <v>#N/A</v>
      </c>
      <c r="DM6" s="20" t="e">
        <f t="shared" si="12"/>
        <v>#N/A</v>
      </c>
      <c r="DN6" s="20" t="e">
        <f t="shared" si="12"/>
        <v>#N/A</v>
      </c>
      <c r="DO6" s="20" t="e">
        <f t="shared" si="12"/>
        <v>#N/A</v>
      </c>
      <c r="DP6" s="20" t="e">
        <f t="shared" si="12"/>
        <v>#N/A</v>
      </c>
      <c r="DQ6" s="20" t="e">
        <f t="shared" si="12"/>
        <v>#N/A</v>
      </c>
      <c r="DR6" s="20" t="e">
        <f t="shared" si="12"/>
        <v>#N/A</v>
      </c>
      <c r="DS6" s="20" t="str">
        <f>IF(DS7="","",IF(DS7="-","【-】","【"&amp;SUBSTITUTE(TEXT(DS7,"#,##0.00"),"-","△")&amp;"】"))</f>
        <v/>
      </c>
      <c r="DT6" s="20" t="e">
        <f>IF(DT7="",NA(),DT7)</f>
        <v>#N/A</v>
      </c>
      <c r="DU6" s="20" t="e">
        <f t="shared" ref="DU6:EC6" si="13">IF(DU7="",NA(),DU7)</f>
        <v>#N/A</v>
      </c>
      <c r="DV6" s="20" t="e">
        <f t="shared" si="13"/>
        <v>#N/A</v>
      </c>
      <c r="DW6" s="20" t="e">
        <f t="shared" si="13"/>
        <v>#N/A</v>
      </c>
      <c r="DX6" s="20" t="e">
        <f t="shared" si="13"/>
        <v>#N/A</v>
      </c>
      <c r="DY6" s="20" t="e">
        <f t="shared" si="13"/>
        <v>#N/A</v>
      </c>
      <c r="DZ6" s="20" t="e">
        <f t="shared" si="13"/>
        <v>#N/A</v>
      </c>
      <c r="EA6" s="20" t="e">
        <f t="shared" si="13"/>
        <v>#N/A</v>
      </c>
      <c r="EB6" s="20" t="e">
        <f t="shared" si="13"/>
        <v>#N/A</v>
      </c>
      <c r="EC6" s="20" t="e">
        <f t="shared" si="13"/>
        <v>#N/A</v>
      </c>
      <c r="ED6" s="20" t="str">
        <f>IF(ED7="","",IF(ED7="-","【-】","【"&amp;SUBSTITUTE(TEXT(ED7,"#,##0.00"),"-","△")&amp;"】"))</f>
        <v/>
      </c>
      <c r="EE6" s="21">
        <f>IF(EE7="",NA(),EE7)</f>
        <v>0.17</v>
      </c>
      <c r="EF6" s="21">
        <f t="shared" ref="EF6:EN6" si="14">IF(EF7="",NA(),EF7)</f>
        <v>0.19</v>
      </c>
      <c r="EG6" s="20">
        <f t="shared" si="14"/>
        <v>0</v>
      </c>
      <c r="EH6" s="21">
        <f t="shared" si="14"/>
        <v>7.0000000000000007E-2</v>
      </c>
      <c r="EI6" s="20">
        <f t="shared" si="14"/>
        <v>0</v>
      </c>
      <c r="EJ6" s="21">
        <f t="shared" si="14"/>
        <v>0.89</v>
      </c>
      <c r="EK6" s="21">
        <f t="shared" si="14"/>
        <v>0.28999999999999998</v>
      </c>
      <c r="EL6" s="21">
        <f t="shared" si="14"/>
        <v>0.13</v>
      </c>
      <c r="EM6" s="21">
        <f t="shared" si="14"/>
        <v>0.19</v>
      </c>
      <c r="EN6" s="21">
        <f t="shared" si="14"/>
        <v>0.15</v>
      </c>
      <c r="EO6" s="20" t="str">
        <f>IF(EO7="","",IF(EO7="-","【-】","【"&amp;SUBSTITUTE(TEXT(EO7,"#,##0.00"),"-","△")&amp;"】"))</f>
        <v>【0.24】</v>
      </c>
    </row>
    <row r="7" spans="1:145" s="22" customFormat="1" x14ac:dyDescent="0.15">
      <c r="A7" s="14"/>
      <c r="B7" s="23">
        <v>2021</v>
      </c>
      <c r="C7" s="23">
        <v>273210</v>
      </c>
      <c r="D7" s="23">
        <v>47</v>
      </c>
      <c r="E7" s="23">
        <v>17</v>
      </c>
      <c r="F7" s="23">
        <v>1</v>
      </c>
      <c r="G7" s="23">
        <v>0</v>
      </c>
      <c r="H7" s="23" t="s">
        <v>99</v>
      </c>
      <c r="I7" s="23" t="s">
        <v>100</v>
      </c>
      <c r="J7" s="23" t="s">
        <v>101</v>
      </c>
      <c r="K7" s="23" t="s">
        <v>102</v>
      </c>
      <c r="L7" s="23" t="s">
        <v>103</v>
      </c>
      <c r="M7" s="23" t="s">
        <v>104</v>
      </c>
      <c r="N7" s="24" t="s">
        <v>105</v>
      </c>
      <c r="O7" s="24" t="s">
        <v>106</v>
      </c>
      <c r="P7" s="24">
        <v>90.22</v>
      </c>
      <c r="Q7" s="24">
        <v>74.709999999999994</v>
      </c>
      <c r="R7" s="24">
        <v>2530</v>
      </c>
      <c r="S7" s="24">
        <v>18823</v>
      </c>
      <c r="T7" s="24">
        <v>34.340000000000003</v>
      </c>
      <c r="U7" s="24">
        <v>548.14</v>
      </c>
      <c r="V7" s="24">
        <v>16902</v>
      </c>
      <c r="W7" s="24">
        <v>3.15</v>
      </c>
      <c r="X7" s="24">
        <v>5365.71</v>
      </c>
      <c r="Y7" s="24">
        <v>111.06</v>
      </c>
      <c r="Z7" s="24">
        <v>111.53</v>
      </c>
      <c r="AA7" s="24">
        <v>118.12</v>
      </c>
      <c r="AB7" s="24">
        <v>121.24</v>
      </c>
      <c r="AC7" s="24">
        <v>122.46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254.94</v>
      </c>
      <c r="BG7" s="24">
        <v>270.17</v>
      </c>
      <c r="BH7" s="24">
        <v>273.52999999999997</v>
      </c>
      <c r="BI7" s="24">
        <v>244.21</v>
      </c>
      <c r="BJ7" s="24">
        <v>243.21</v>
      </c>
      <c r="BK7" s="24">
        <v>857.76</v>
      </c>
      <c r="BL7" s="24">
        <v>978.87</v>
      </c>
      <c r="BM7" s="24">
        <v>917.44</v>
      </c>
      <c r="BN7" s="24">
        <v>856.88</v>
      </c>
      <c r="BO7" s="24">
        <v>799.49</v>
      </c>
      <c r="BP7" s="24">
        <v>669.11</v>
      </c>
      <c r="BQ7" s="24">
        <v>105.37</v>
      </c>
      <c r="BR7" s="24">
        <v>103.8</v>
      </c>
      <c r="BS7" s="24">
        <v>109.17</v>
      </c>
      <c r="BT7" s="24">
        <v>115.86</v>
      </c>
      <c r="BU7" s="24">
        <v>113.97</v>
      </c>
      <c r="BV7" s="24">
        <v>81.260000000000005</v>
      </c>
      <c r="BW7" s="24">
        <v>85.9</v>
      </c>
      <c r="BX7" s="24">
        <v>85.34</v>
      </c>
      <c r="BY7" s="24">
        <v>89.01</v>
      </c>
      <c r="BZ7" s="24">
        <v>89.09</v>
      </c>
      <c r="CA7" s="24">
        <v>99.73</v>
      </c>
      <c r="CB7" s="24">
        <v>133.54</v>
      </c>
      <c r="CC7" s="24">
        <v>132.69</v>
      </c>
      <c r="CD7" s="24">
        <v>132.4</v>
      </c>
      <c r="CE7" s="24">
        <v>133.63</v>
      </c>
      <c r="CF7" s="24">
        <v>129.44</v>
      </c>
      <c r="CG7" s="24">
        <v>151.16999999999999</v>
      </c>
      <c r="CH7" s="24">
        <v>148.41999999999999</v>
      </c>
      <c r="CI7" s="24">
        <v>149.27000000000001</v>
      </c>
      <c r="CJ7" s="24">
        <v>147.08000000000001</v>
      </c>
      <c r="CK7" s="24">
        <v>142.76</v>
      </c>
      <c r="CL7" s="24">
        <v>134.97999999999999</v>
      </c>
      <c r="CM7" s="24" t="s">
        <v>105</v>
      </c>
      <c r="CN7" s="24" t="s">
        <v>105</v>
      </c>
      <c r="CO7" s="24" t="s">
        <v>105</v>
      </c>
      <c r="CP7" s="24" t="s">
        <v>105</v>
      </c>
      <c r="CQ7" s="24" t="s">
        <v>105</v>
      </c>
      <c r="CR7" s="24">
        <v>58.13</v>
      </c>
      <c r="CS7" s="24">
        <v>55.46</v>
      </c>
      <c r="CT7" s="24">
        <v>55.73</v>
      </c>
      <c r="CU7" s="24">
        <v>58.12</v>
      </c>
      <c r="CV7" s="24">
        <v>58.14</v>
      </c>
      <c r="CW7" s="24">
        <v>59.99</v>
      </c>
      <c r="CX7" s="24">
        <v>100</v>
      </c>
      <c r="CY7" s="24">
        <v>100</v>
      </c>
      <c r="CZ7" s="24">
        <v>100</v>
      </c>
      <c r="DA7" s="24">
        <v>100</v>
      </c>
      <c r="DB7" s="24">
        <v>100</v>
      </c>
      <c r="DC7" s="24">
        <v>91.75</v>
      </c>
      <c r="DD7" s="24">
        <v>92.45</v>
      </c>
      <c r="DE7" s="24">
        <v>92.45</v>
      </c>
      <c r="DF7" s="24">
        <v>92.55</v>
      </c>
      <c r="DG7" s="24">
        <v>92.44</v>
      </c>
      <c r="DH7" s="24">
        <v>95.72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>
        <v>0.17</v>
      </c>
      <c r="EF7" s="24">
        <v>0.19</v>
      </c>
      <c r="EG7" s="24">
        <v>0</v>
      </c>
      <c r="EH7" s="24">
        <v>7.0000000000000007E-2</v>
      </c>
      <c r="EI7" s="24">
        <v>0</v>
      </c>
      <c r="EJ7" s="24">
        <v>0.89</v>
      </c>
      <c r="EK7" s="24">
        <v>0.28999999999999998</v>
      </c>
      <c r="EL7" s="24">
        <v>0.13</v>
      </c>
      <c r="EM7" s="24">
        <v>0.19</v>
      </c>
      <c r="EN7" s="24">
        <v>0.15</v>
      </c>
      <c r="EO7" s="24">
        <v>0.24</v>
      </c>
    </row>
    <row r="8" spans="1:145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15">
      <c r="A9" s="26"/>
      <c r="B9" s="26" t="s">
        <v>107</v>
      </c>
      <c r="C9" s="26" t="s">
        <v>108</v>
      </c>
      <c r="D9" s="26" t="s">
        <v>109</v>
      </c>
      <c r="E9" s="26" t="s">
        <v>110</v>
      </c>
      <c r="F9" s="26" t="s">
        <v>111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15">
      <c r="A10" s="26" t="s">
        <v>49</v>
      </c>
      <c r="B10" s="27">
        <f t="shared" ref="B10:C10" si="15">DATEVALUE($B7+12-B11&amp;"/1/"&amp;B12)</f>
        <v>47119</v>
      </c>
      <c r="C10" s="27">
        <f t="shared" si="15"/>
        <v>47484</v>
      </c>
      <c r="D10" s="28">
        <f>DATEVALUE($B7+12-D11&amp;"/1/"&amp;D12)</f>
        <v>47849</v>
      </c>
      <c r="E10" s="28">
        <f>DATEVALUE($B7+12-E11&amp;"/1/"&amp;E12)</f>
        <v>48215</v>
      </c>
      <c r="F10" s="28">
        <f>DATEVALUE($B7+12-F11&amp;"/1/"&amp;F12)</f>
        <v>48582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112</v>
      </c>
    </row>
    <row r="12" spans="1:145" x14ac:dyDescent="0.15">
      <c r="B12">
        <v>1</v>
      </c>
      <c r="C12">
        <v>1</v>
      </c>
      <c r="D12">
        <v>1</v>
      </c>
      <c r="E12">
        <v>2</v>
      </c>
      <c r="F12">
        <v>3</v>
      </c>
      <c r="G12" t="s">
        <v>113</v>
      </c>
    </row>
    <row r="13" spans="1:145" x14ac:dyDescent="0.15">
      <c r="B13" t="s">
        <v>114</v>
      </c>
      <c r="C13" t="s">
        <v>115</v>
      </c>
      <c r="D13" t="s">
        <v>116</v>
      </c>
      <c r="E13" t="s">
        <v>117</v>
      </c>
      <c r="F13" t="s">
        <v>116</v>
      </c>
      <c r="G13" t="s">
        <v>118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setup</cp:lastModifiedBy>
  <cp:lastPrinted>2023-01-24T06:02:08Z</cp:lastPrinted>
  <dcterms:created xsi:type="dcterms:W3CDTF">2023-01-12T23:53:43Z</dcterms:created>
  <dcterms:modified xsi:type="dcterms:W3CDTF">2023-01-24T06:42:49Z</dcterms:modified>
  <cp:category/>
</cp:coreProperties>
</file>