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
    </mc:Choice>
  </mc:AlternateContent>
  <xr:revisionPtr revIDLastSave="0" documentId="13_ncr:1_{0A374B49-CDBA-4373-A32D-274145720D9A}" xr6:coauthVersionLast="47" xr6:coauthVersionMax="47" xr10:uidLastSave="{00000000-0000-0000-0000-000000000000}"/>
  <workbookProtection workbookAlgorithmName="SHA-512" workbookHashValue="FQxA5UmlvAvKkeFzDHmNTtKsGI1YfNuu/c+N+jp5zsOYACfbodbE0Da/m1DkftYZ2Zh384OYb37P3mIIQ3sCnw==" workbookSaltValue="lakZCqpVHPgYBbjundWoW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入力シート!$A$299</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7" i="7" l="1"/>
  <c r="A359" i="7"/>
  <c r="A349" i="7"/>
  <c r="A348" i="7"/>
  <c r="A318" i="7"/>
  <c r="A303" i="7"/>
  <c r="A300" i="7"/>
  <c r="A299" i="7"/>
  <c r="A200" i="7"/>
  <c r="A198" i="7"/>
  <c r="A197" i="7"/>
  <c r="A196" i="7"/>
  <c r="A185" i="7"/>
  <c r="A182" i="7"/>
  <c r="A181" i="7"/>
  <c r="A180" i="7"/>
  <c r="A178"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90" i="7" l="1"/>
  <c r="J188" i="7"/>
  <c r="E364" i="7" l="1"/>
  <c r="E234" i="7" l="1"/>
  <c r="K233" i="7" l="1"/>
  <c r="O233" i="7"/>
  <c r="I216" i="7"/>
  <c r="U233" i="7"/>
  <c r="S233" i="7"/>
  <c r="Q233" i="7"/>
  <c r="I199" i="7" l="1"/>
  <c r="D114" i="7" l="1"/>
  <c r="D116" i="7" s="1"/>
  <c r="D118" i="7" s="1"/>
  <c r="D120" i="7" s="1"/>
  <c r="D122" i="7" s="1"/>
  <c r="D124" i="7" s="1"/>
  <c r="D126" i="7" s="1"/>
  <c r="J192" i="7" l="1"/>
  <c r="J194" i="7"/>
  <c r="N280" i="7" l="1"/>
  <c r="I210" i="7" l="1"/>
  <c r="A2" i="8" l="1"/>
  <c r="A1" i="8"/>
</calcChain>
</file>

<file path=xl/sharedStrings.xml><?xml version="1.0" encoding="utf-8"?>
<sst xmlns="http://schemas.openxmlformats.org/spreadsheetml/2006/main" count="305" uniqueCount="245">
  <si>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</si>
  <si>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</si>
  <si>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</si>
  <si>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</si>
  <si>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</si>
  <si>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</si>
  <si>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</si>
  <si>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</si>
  <si>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</si>
  <si>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</si>
  <si>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</si>
  <si>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</si>
  <si>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</si>
  <si>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</si>
  <si>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</si>
  <si>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</si>
  <si>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</si>
  <si>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</si>
  <si>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</si>
  <si>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</si>
  <si>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</si>
  <si>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</si>
  <si>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</si>
  <si>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</si>
  <si>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</si>
  <si>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</si>
  <si>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</si>
  <si>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</si>
  <si>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</si>
  <si>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</si>
  <si>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</si>
  <si>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</si>
  <si>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</si>
  <si>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</si>
  <si>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</si>
  <si>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</si>
  <si>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</si>
  <si>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</si>
  <si>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</si>
  <si>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</si>
  <si>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</si>
  <si>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</si>
  <si>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</si>
  <si>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</si>
  <si>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</si>
  <si>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</si>
  <si>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</si>
  <si>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</si>
  <si>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</si>
  <si>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</si>
  <si>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</si>
  <si>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</si>
  <si>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年</t>
    <rPh sb="0" eb="1">
      <t>ネン</t>
    </rPh>
    <phoneticPr fontId="4"/>
  </si>
  <si>
    <t>設立年月日</t>
    <rPh sb="0" eb="2">
      <t>セツリツ</t>
    </rPh>
    <rPh sb="2" eb="5">
      <t>ネンガッピ</t>
    </rPh>
    <phoneticPr fontId="5"/>
  </si>
  <si>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</si>
  <si>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</si>
  <si>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</si>
  <si>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</si>
  <si>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</si>
  <si>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</si>
  <si>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</si>
  <si>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</si>
  <si>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</si>
  <si>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</si>
  <si>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</si>
  <si>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</si>
  <si>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</si>
  <si>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</si>
  <si>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</si>
  <si>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</si>
  <si>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</si>
  <si>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</si>
  <si>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</si>
  <si>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</si>
  <si>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</si>
  <si>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</si>
  <si>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</si>
  <si>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</si>
  <si>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</si>
  <si>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</si>
  <si>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</si>
  <si>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</si>
  <si>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</si>
  <si>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</si>
  <si>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</si>
  <si>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</si>
  <si>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</si>
  <si>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</si>
  <si>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</si>
  <si>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</si>
  <si>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</si>
  <si>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</si>
  <si>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</si>
  <si>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</si>
  <si>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</si>
  <si>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</si>
  <si>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</si>
  <si>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</si>
  <si>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</si>
  <si>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</si>
  <si>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</si>
  <si>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</si>
  <si>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</si>
  <si>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</si>
  <si>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</si>
  <si>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</si>
  <si>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</si>
  <si>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</si>
  <si>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</si>
  <si>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</si>
  <si>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</si>
  <si>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</si>
  <si>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</si>
  <si>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</si>
  <si>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</si>
  <si>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</si>
  <si>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</si>
  <si>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</si>
  <si>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</si>
  <si>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</si>
  <si>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</si>
  <si>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</si>
  <si>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</si>
  <si>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</si>
  <si>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</si>
  <si>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</si>
  <si>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</si>
  <si>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</si>
  <si>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</si>
  <si>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</si>
  <si>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</si>
  <si>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</si>
  <si>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</si>
  <si>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</si>
  <si>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</si>
  <si>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</si>
  <si>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</si>
  <si>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</si>
  <si>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</si>
  <si>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</si>
  <si>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</si>
  <si>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</si>
  <si>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</si>
  <si>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</si>
  <si>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</si>
  <si>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</si>
  <si>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</si>
  <si>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</si>
  <si>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</si>
  <si>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</si>
  <si>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</si>
  <si>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</si>
  <si>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</si>
  <si>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</si>
  <si>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</si>
  <si>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</si>
  <si>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</si>
  <si>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</si>
  <si>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</si>
  <si>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</si>
  <si>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</si>
  <si>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</si>
  <si>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</si>
  <si>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</si>
  <si>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</si>
  <si>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</si>
  <si>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</si>
  <si>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</si>
  <si>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</si>
  <si>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</si>
  <si>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</si>
  <si>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</si>
  <si>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</si>
  <si>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</si>
  <si>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</si>
  <si>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</si>
  <si>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</si>
  <si>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</si>
  <si>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</si>
  <si>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</si>
  <si>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</si>
  <si>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</si>
  <si>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</si>
  <si>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</si>
  <si>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</si>
  <si>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</si>
  <si>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</si>
  <si>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</si>
  <si>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</si>
  <si>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</si>
  <si>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</si>
  <si>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</si>
  <si>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</si>
  <si>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</si>
  <si>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</si>
  <si>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</si>
  <si>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</si>
  <si>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</si>
  <si>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</si>
  <si>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</si>
  <si>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</si>
  <si>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</si>
  <si>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</si>
  <si>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</si>
  <si>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</si>
  <si>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</si>
  <si>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</si>
  <si>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</si>
  <si>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</si>
  <si>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</si>
  <si>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</si>
  <si>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</si>
  <si>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</si>
  <si>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</si>
  <si>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</si>
  <si>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</si>
  <si>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</si>
  <si>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</si>
  <si>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</si>
  <si>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</si>
  <si>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</si>
  <si>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</si>
  <si>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</si>
  <si>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</si>
  <si>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豊能町 一般競争(指名競争)参加資格審査申請書【業務（測量・コンサル等）】</t>
    <rPh sb="4" eb="6">
      <t>イッパン</t>
    </rPh>
    <rPh sb="6" eb="8">
      <t>キョウソウ</t>
    </rPh>
    <rPh sb="9" eb="11">
      <t>シメイ</t>
    </rPh>
    <rPh sb="11" eb="13">
      <t>キョウソウ</t>
    </rPh>
    <rPh sb="14" eb="16">
      <t>サンカ</t>
    </rPh>
    <rPh sb="16" eb="18">
      <t>シカク</t>
    </rPh>
    <rPh sb="18" eb="20">
      <t>シンサ</t>
    </rPh>
    <rPh sb="20" eb="23">
      <t>シンセイショ</t>
    </rPh>
    <rPh sb="24" eb="26">
      <t>ギョウム</t>
    </rPh>
    <rPh sb="27" eb="29">
      <t>ソクリョウ</t>
    </rPh>
    <rPh sb="34" eb="35">
      <t>トウ</t>
    </rPh>
    <phoneticPr fontId="4"/>
  </si>
  <si>
    <t>業種</t>
    <rPh sb="0" eb="2">
      <t>ギョウシュ</t>
    </rPh>
    <phoneticPr fontId="4"/>
  </si>
  <si>
    <t>業務</t>
    <rPh sb="0" eb="2">
      <t>ギョウム</t>
    </rPh>
    <phoneticPr fontId="4"/>
  </si>
  <si>
    <t>業務希望</t>
    <rPh sb="0" eb="2">
      <t>ギョウム</t>
    </rPh>
    <rPh sb="2" eb="4">
      <t>キボウ</t>
    </rPh>
    <phoneticPr fontId="4"/>
  </si>
  <si>
    <t>地質調査</t>
    <rPh sb="0" eb="2">
      <t>チシツ</t>
    </rPh>
    <rPh sb="2" eb="4">
      <t>チョウサ</t>
    </rPh>
    <phoneticPr fontId="4"/>
  </si>
  <si>
    <t>27_豊能町</t>
  </si>
  <si>
    <t>例)カブシキガイシャスズキグミ　カンサイエイギョウショ
正式名称を全角カタカナで入力してください。支店・営業所名は、１文字空けて入力してください。</t>
    <phoneticPr fontId="4"/>
  </si>
  <si>
    <t xml:space="preserve">例)株式会社鈴木組　関西営業所
正式名称で入力してください。支店・営業所名は、１文字空けて入力してください。
</t>
    <phoneticPr fontId="4"/>
  </si>
  <si>
    <t>業種希望順位</t>
    <rPh sb="0" eb="2">
      <t>ギョウシュ</t>
    </rPh>
    <rPh sb="2" eb="4">
      <t>キボウ</t>
    </rPh>
    <rPh sb="4" eb="6">
      <t>ジュンイ</t>
    </rPh>
    <phoneticPr fontId="4"/>
  </si>
  <si>
    <r>
      <t xml:space="preserve">登録を希望する場合、業種希望順位、業務希望、登録欄を入力してください。
業種希望順位欄には、第1希望には「①」、第2希望には「②」、第3希望には「③」をリストから選択してください。(最大3業種まで)
希望した業種の、業務希望欄にリストから「○」を選択してください。
</t>
    </r>
    <r>
      <rPr>
        <sz val="10"/>
        <color theme="1"/>
        <rFont val="ＭＳ ゴシック"/>
        <family val="3"/>
        <charset val="128"/>
      </rPr>
      <t>登録欄はリストから「○」を選択してください。</t>
    </r>
    <rPh sb="0" eb="2">
      <t>トウロク</t>
    </rPh>
    <rPh sb="3" eb="5">
      <t>キボウ</t>
    </rPh>
    <rPh sb="7" eb="9">
      <t>バアイ</t>
    </rPh>
    <rPh sb="10" eb="12">
      <t>ギョウシュ</t>
    </rPh>
    <rPh sb="17" eb="19">
      <t>ギョウム</t>
    </rPh>
    <rPh sb="19" eb="21">
      <t>キボウ</t>
    </rPh>
    <rPh sb="22" eb="24">
      <t>トウロク</t>
    </rPh>
    <rPh sb="36" eb="38">
      <t>ギョウシュ</t>
    </rPh>
    <rPh sb="38" eb="40">
      <t>キボウ</t>
    </rPh>
    <rPh sb="40" eb="42">
      <t>ジュンイ</t>
    </rPh>
    <rPh sb="42" eb="43">
      <t>ラン</t>
    </rPh>
    <rPh sb="91" eb="93">
      <t>サイダイ</t>
    </rPh>
    <rPh sb="94" eb="96">
      <t>ギョウシュ</t>
    </rPh>
    <rPh sb="100" eb="102">
      <t>キボウ</t>
    </rPh>
    <rPh sb="104" eb="106">
      <t>ギョウシュ</t>
    </rPh>
    <rPh sb="108" eb="110">
      <t>ギョウム</t>
    </rPh>
    <rPh sb="110" eb="113">
      <t>キボウラン</t>
    </rPh>
    <rPh sb="146" eb="148">
      <t>センタク</t>
    </rPh>
    <phoneticPr fontId="4"/>
  </si>
  <si>
    <t>総合補償</t>
    <rPh sb="0" eb="4">
      <t>ソウゴウホショウ</t>
    </rPh>
    <phoneticPr fontId="4"/>
  </si>
  <si>
    <t>令和7・8年度において、豊能町で行われる業務（測量・コンサル等）に係る入札に参加する資格の審査を申請します。</t>
    <rPh sb="20" eb="22">
      <t>ギョウム</t>
    </rPh>
    <rPh sb="23" eb="25">
      <t>ソクリョウ</t>
    </rPh>
    <rPh sb="30" eb="31">
      <t>トウ</t>
    </rPh>
    <phoneticPr fontId="4"/>
  </si>
  <si>
    <t>例)2024/4/1、R6/4/1</t>
    <phoneticPr fontId="4"/>
  </si>
  <si>
    <t>例)2024/4/1</t>
    <phoneticPr fontId="4"/>
  </si>
  <si>
    <t>例)0000-00-0000　半角の数字とハイフンで入力してください。ＦＡＸがない場合は「0000-00-0000」と入力してください。</t>
    <phoneticPr fontId="4"/>
  </si>
  <si>
    <t>Ver.7.0.1</t>
    <phoneticPr fontId="4"/>
  </si>
  <si>
    <t>7.0.1</t>
  </si>
  <si>
    <t>直前決算時(千円)</t>
    <rPh sb="0" eb="2">
      <t>チョクゼン</t>
    </rPh>
    <rPh sb="2" eb="4">
      <t>ケッサン</t>
    </rPh>
    <rPh sb="4" eb="5">
      <t>ジ</t>
    </rPh>
    <rPh sb="6" eb="8">
      <t>センエン</t>
    </rPh>
    <phoneticPr fontId="5"/>
  </si>
  <si>
    <t>流動比率(a/b×100)</t>
    <phoneticPr fontId="4"/>
  </si>
  <si>
    <t>経営状況(流動比率)</t>
    <rPh sb="0" eb="2">
      <t>ケイエイ</t>
    </rPh>
    <rPh sb="2" eb="4">
      <t>ジョウキョウ</t>
    </rPh>
    <rPh sb="5" eb="7">
      <t>リュウドウ</t>
    </rPh>
    <rPh sb="7" eb="9">
      <t>ヒリツ</t>
    </rPh>
    <phoneticPr fontId="4"/>
  </si>
  <si>
    <t>前２ヶ年間の
平均実績高
(千円)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</si>
</sst>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 numFmtId="187" formatCode="&quot;Ver.&quot;@"/>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5">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right style="hair">
        <color indexed="64"/>
      </right>
      <top/>
      <bottom style="hair">
        <color indexed="64"/>
      </bottom>
      <diagonal/>
    </border>
    <border>
      <left/>
      <right style="thin">
        <color indexed="64"/>
      </right>
      <top style="thin">
        <color indexed="64"/>
      </top>
      <bottom style="thin">
        <color auto="1"/>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thin">
        <color indexed="64"/>
      </right>
      <top style="hair">
        <color auto="1"/>
      </top>
      <bottom style="hair">
        <color auto="1"/>
      </bottom>
      <diagonal/>
    </border>
    <border>
      <left style="hair">
        <color auto="1"/>
      </left>
      <right style="thin">
        <color indexed="64"/>
      </right>
      <top style="thin">
        <color indexed="64"/>
      </top>
      <bottom style="hair">
        <color auto="1"/>
      </bottom>
      <diagonal/>
    </border>
    <border>
      <left style="hair">
        <color indexed="64"/>
      </left>
      <right style="thin">
        <color indexed="64"/>
      </right>
      <top style="hair">
        <color auto="1"/>
      </top>
      <bottom/>
      <diagonal/>
    </border>
    <border>
      <left style="hair">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478">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2" xfId="0" applyNumberFormat="1" applyFont="1" applyFill="1" applyBorder="1" applyAlignment="1" applyProtection="1">
      <alignment horizontal="left" vertical="center"/>
      <protection locked="0"/>
    </xf>
    <xf numFmtId="49" fontId="23" fillId="2" borderId="60" xfId="12" applyNumberFormat="1" applyFont="1" applyFill="1" applyBorder="1" applyAlignment="1" applyProtection="1">
      <alignment horizontal="center" vertical="center"/>
      <protection locked="0"/>
    </xf>
    <xf numFmtId="49" fontId="23" fillId="2" borderId="59" xfId="12" applyNumberFormat="1" applyFont="1" applyFill="1" applyBorder="1" applyAlignment="1" applyProtection="1">
      <alignment horizontal="center" vertical="center"/>
      <protection locked="0"/>
    </xf>
    <xf numFmtId="49" fontId="23" fillId="2" borderId="50" xfId="12" applyNumberFormat="1" applyFont="1" applyFill="1" applyBorder="1" applyAlignment="1" applyProtection="1">
      <alignment horizontal="center" vertical="center"/>
      <protection locked="0"/>
    </xf>
    <xf numFmtId="49" fontId="23" fillId="2" borderId="9" xfId="12" applyNumberFormat="1" applyFont="1" applyFill="1" applyBorder="1" applyAlignment="1" applyProtection="1">
      <alignment horizontal="center" vertical="center"/>
      <protection locked="0"/>
    </xf>
    <xf numFmtId="49" fontId="23" fillId="2" borderId="58" xfId="12" applyNumberFormat="1" applyFont="1" applyFill="1" applyBorder="1" applyAlignment="1" applyProtection="1">
      <alignment horizontal="center" vertical="center"/>
      <protection locked="0"/>
    </xf>
    <xf numFmtId="49" fontId="23" fillId="2" borderId="5" xfId="12" applyNumberFormat="1" applyFont="1" applyFill="1" applyBorder="1" applyAlignment="1" applyProtection="1">
      <alignment horizontal="center" vertical="center"/>
      <protection locked="0"/>
    </xf>
    <xf numFmtId="49" fontId="23" fillId="2" borderId="10" xfId="12" applyNumberFormat="1" applyFont="1" applyFill="1" applyBorder="1" applyAlignment="1" applyProtection="1">
      <alignment horizontal="center" vertical="center"/>
      <protection locked="0"/>
    </xf>
    <xf numFmtId="49" fontId="23" fillId="2" borderId="14" xfId="12" applyNumberFormat="1" applyFont="1" applyFill="1" applyBorder="1" applyAlignment="1" applyProtection="1">
      <alignment horizontal="center" vertical="center"/>
      <protection locked="0"/>
    </xf>
    <xf numFmtId="49" fontId="23" fillId="2" borderId="56" xfId="12" applyNumberFormat="1" applyFont="1" applyFill="1" applyBorder="1" applyAlignment="1" applyProtection="1">
      <alignment horizontal="center" vertical="center"/>
      <protection locked="0"/>
    </xf>
    <xf numFmtId="49" fontId="23" fillId="2" borderId="30" xfId="12" applyNumberFormat="1" applyFont="1" applyFill="1" applyBorder="1" applyAlignment="1" applyProtection="1">
      <alignment horizontal="center" vertical="center"/>
      <protection locked="0"/>
    </xf>
    <xf numFmtId="49" fontId="23" fillId="2" borderId="34" xfId="12" applyNumberFormat="1" applyFont="1" applyFill="1" applyBorder="1" applyAlignment="1" applyProtection="1">
      <alignment horizontal="center" vertical="center"/>
      <protection locked="0"/>
    </xf>
    <xf numFmtId="49" fontId="23" fillId="2" borderId="7" xfId="12" applyNumberFormat="1" applyFont="1" applyFill="1" applyBorder="1" applyAlignment="1" applyProtection="1">
      <alignment horizontal="center" vertical="center"/>
      <protection locked="0"/>
    </xf>
    <xf numFmtId="49" fontId="23" fillId="2" borderId="52" xfId="12" applyNumberFormat="1" applyFont="1" applyFill="1" applyBorder="1" applyAlignment="1" applyProtection="1">
      <alignment horizontal="center" vertical="center"/>
      <protection locked="0"/>
    </xf>
    <xf numFmtId="49" fontId="23" fillId="2" borderId="21" xfId="12" applyNumberFormat="1" applyFont="1" applyFill="1" applyBorder="1" applyAlignment="1" applyProtection="1">
      <alignment horizontal="center" vertical="center"/>
      <protection locked="0"/>
    </xf>
    <xf numFmtId="49" fontId="23" fillId="2" borderId="65" xfId="12" applyNumberFormat="1" applyFont="1" applyFill="1" applyBorder="1" applyAlignment="1" applyProtection="1">
      <alignment horizontal="center" vertical="center"/>
      <protection locked="0"/>
    </xf>
    <xf numFmtId="49" fontId="23" fillId="2" borderId="63" xfId="12" applyNumberFormat="1" applyFont="1" applyFill="1" applyBorder="1" applyAlignment="1" applyProtection="1">
      <alignment horizontal="center" vertical="center"/>
      <protection locked="0"/>
    </xf>
    <xf numFmtId="49" fontId="23" fillId="2" borderId="0" xfId="12" applyNumberFormat="1" applyFont="1" applyFill="1" applyAlignment="1" applyProtection="1">
      <alignment horizontal="center" vertical="center"/>
      <protection locked="0"/>
    </xf>
    <xf numFmtId="49" fontId="23" fillId="2" borderId="66" xfId="12" applyNumberFormat="1" applyFont="1" applyFill="1" applyBorder="1" applyAlignment="1" applyProtection="1">
      <alignment horizontal="center" vertical="center"/>
      <protection locked="0"/>
    </xf>
    <xf numFmtId="49" fontId="23" fillId="2" borderId="64" xfId="12" applyNumberFormat="1" applyFont="1" applyFill="1" applyBorder="1" applyAlignment="1" applyProtection="1">
      <alignment horizontal="center" vertical="center"/>
      <protection locked="0"/>
    </xf>
    <xf numFmtId="49" fontId="23" fillId="2" borderId="18"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39" xfId="0" applyNumberFormat="1" applyFont="1" applyFill="1" applyBorder="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38" fontId="23" fillId="2" borderId="11" xfId="6" applyNumberFormat="1" applyFont="1" applyFill="1" applyBorder="1" applyAlignment="1" applyProtection="1">
      <alignment horizontal="right" vertical="center"/>
      <protection locked="0"/>
    </xf>
    <xf numFmtId="38" fontId="23" fillId="2" borderId="12" xfId="6" applyNumberFormat="1" applyFont="1" applyFill="1" applyBorder="1" applyAlignment="1" applyProtection="1">
      <alignment horizontal="right" vertical="center"/>
      <protection locked="0"/>
    </xf>
    <xf numFmtId="38" fontId="23" fillId="2" borderId="39"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49" fontId="23" fillId="2" borderId="40"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0" xfId="0" applyNumberFormat="1" applyFont="1" applyFill="1" applyAlignment="1" applyProtection="1">
      <alignment horizontal="left" vertical="center"/>
      <protection locked="0"/>
    </xf>
    <xf numFmtId="49" fontId="23" fillId="2" borderId="40" xfId="0" applyNumberFormat="1"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43" xfId="1" applyNumberFormat="1" applyFont="1" applyFill="1" applyBorder="1" applyAlignment="1" applyProtection="1">
      <alignment horizontal="right" vertical="center"/>
      <protection locked="0"/>
    </xf>
    <xf numFmtId="178" fontId="23" fillId="2" borderId="44" xfId="1" applyNumberFormat="1" applyFont="1" applyFill="1" applyBorder="1" applyAlignment="1" applyProtection="1">
      <alignment horizontal="right" vertical="center"/>
      <protection locked="0"/>
    </xf>
    <xf numFmtId="178" fontId="23" fillId="2" borderId="45"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182" fontId="23" fillId="2" borderId="0" xfId="0" applyNumberFormat="1" applyFont="1" applyFill="1" applyAlignment="1" applyProtection="1">
      <alignment horizontal="left" vertical="center"/>
      <protection locked="0"/>
    </xf>
    <xf numFmtId="38" fontId="23" fillId="2" borderId="3" xfId="1" applyNumberFormat="1" applyFont="1" applyFill="1" applyBorder="1" applyAlignment="1" applyProtection="1">
      <alignment horizontal="right"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177" fontId="23" fillId="2" borderId="0" xfId="0" applyNumberFormat="1" applyFont="1" applyFill="1" applyAlignment="1" applyProtection="1">
      <alignment horizontal="lef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0"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39" xfId="1" applyNumberFormat="1" applyFont="1" applyFill="1" applyBorder="1" applyAlignment="1" applyProtection="1">
      <alignment horizontal="right" vertical="center"/>
      <protection locked="0"/>
    </xf>
    <xf numFmtId="38" fontId="23" fillId="2" borderId="53"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178" fontId="23" fillId="2" borderId="10"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40"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49" fontId="23" fillId="2" borderId="11" xfId="0" applyNumberFormat="1" applyFont="1" applyFill="1" applyBorder="1" applyAlignment="1" applyProtection="1">
      <alignment horizontal="left" vertical="center"/>
      <protection locked="0"/>
    </xf>
    <xf numFmtId="38" fontId="23" fillId="2" borderId="9" xfId="0" applyNumberFormat="1" applyFont="1" applyFill="1" applyBorder="1" applyAlignment="1" applyProtection="1">
      <alignment horizontal="left" vertical="center"/>
      <protection locked="0"/>
    </xf>
    <xf numFmtId="49" fontId="23" fillId="2" borderId="41"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2"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38" fontId="23" fillId="2" borderId="13" xfId="0" applyNumberFormat="1" applyFont="1" applyFill="1" applyBorder="1" applyAlignment="1" applyProtection="1">
      <alignment horizontal="left" vertical="center"/>
      <protection locked="0"/>
    </xf>
    <xf numFmtId="49" fontId="23" fillId="2" borderId="39" xfId="0" applyNumberFormat="1" applyFont="1" applyFill="1" applyBorder="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38" fontId="23" fillId="2" borderId="40"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lef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78" fontId="23" fillId="2" borderId="54" xfId="1" applyNumberFormat="1" applyFont="1" applyFill="1" applyBorder="1" applyAlignment="1" applyProtection="1">
      <alignment horizontal="right" vertical="center"/>
      <protection locked="0"/>
    </xf>
    <xf numFmtId="38" fontId="23" fillId="2" borderId="45"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38" fontId="23" fillId="2" borderId="54" xfId="1" applyNumberFormat="1" applyFont="1" applyFill="1" applyBorder="1" applyAlignment="1" applyProtection="1">
      <alignment horizontal="right" vertical="center"/>
      <protection locked="0"/>
    </xf>
    <xf numFmtId="38" fontId="23" fillId="2" borderId="3" xfId="6" applyNumberFormat="1" applyFont="1" applyFill="1" applyBorder="1" applyAlignment="1" applyProtection="1">
      <alignment horizontal="right" vertical="center"/>
      <protection locked="0"/>
    </xf>
    <xf numFmtId="38" fontId="23" fillId="2" borderId="6"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1" xfId="12" applyNumberFormat="1" applyFont="1" applyFill="1" applyBorder="1" applyAlignment="1" applyProtection="1">
      <alignment horizontal="center" vertical="center"/>
      <protection locked="0"/>
    </xf>
    <xf numFmtId="49" fontId="23" fillId="2" borderId="2" xfId="12" applyNumberFormat="1" applyFont="1" applyFill="1" applyBorder="1" applyAlignment="1" applyProtection="1">
      <alignment horizontal="center" vertical="center"/>
      <protection locked="0"/>
    </xf>
    <xf numFmtId="49" fontId="23" fillId="2" borderId="17" xfId="12" applyNumberFormat="1" applyFont="1" applyFill="1" applyBorder="1" applyAlignment="1" applyProtection="1">
      <alignment horizontal="center" vertical="center"/>
      <protection locked="0"/>
    </xf>
    <xf numFmtId="49" fontId="23" fillId="2" borderId="12" xfId="6" applyNumberFormat="1" applyFont="1" applyFill="1" applyBorder="1" applyAlignment="1" applyProtection="1">
      <alignment horizontal="left" vertical="center"/>
      <protection locked="0"/>
    </xf>
    <xf numFmtId="182" fontId="23" fillId="2" borderId="13" xfId="6" applyNumberFormat="1" applyFont="1" applyFill="1" applyBorder="1" applyAlignment="1" applyProtection="1">
      <alignment horizontal="right" vertical="center"/>
      <protection locked="0"/>
    </xf>
    <xf numFmtId="182" fontId="23" fillId="2" borderId="39" xfId="6" applyNumberFormat="1" applyFont="1" applyFill="1" applyBorder="1" applyAlignment="1" applyProtection="1">
      <alignment horizontal="righ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87"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5"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5" xfId="0" applyNumberFormat="1" applyFont="1" applyBorder="1" applyAlignment="1" applyProtection="1">
      <alignment horizontal="lef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46" xfId="0" applyNumberFormat="1" applyFont="1" applyBorder="1" applyAlignment="1" applyProtection="1">
      <alignment horizontal="right" vertical="center"/>
    </xf>
    <xf numFmtId="38" fontId="11" fillId="0" borderId="36"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1"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2"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0" fontId="18" fillId="0" borderId="0" xfId="0" applyFont="1" applyAlignment="1" applyProtection="1">
      <alignmen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81" fontId="11" fillId="0" borderId="0" xfId="0" applyNumberFormat="1" applyFont="1" applyProtection="1">
      <alignment vertical="center"/>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0"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39"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5"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5"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3" xfId="2" applyFont="1" applyBorder="1" applyProtection="1">
      <alignment vertical="center"/>
    </xf>
    <xf numFmtId="0" fontId="11" fillId="0" borderId="44" xfId="2" applyFont="1" applyBorder="1" applyProtection="1">
      <alignment vertical="center"/>
    </xf>
    <xf numFmtId="0" fontId="11" fillId="0" borderId="45"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1"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2"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47" xfId="0" applyNumberFormat="1" applyFont="1" applyBorder="1" applyProtection="1">
      <alignmen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5"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183" fontId="11" fillId="0" borderId="0" xfId="1" applyNumberFormat="1" applyFont="1" applyProtection="1">
      <alignment vertical="center"/>
    </xf>
    <xf numFmtId="0" fontId="16" fillId="0" borderId="47"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39"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1" xfId="2" applyFont="1" applyBorder="1" applyAlignment="1" applyProtection="1">
      <alignment horizontal="left" vertical="center" wrapText="1"/>
    </xf>
    <xf numFmtId="0" fontId="11" fillId="0" borderId="56"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46" xfId="2" applyFont="1" applyBorder="1" applyAlignment="1" applyProtection="1">
      <alignment horizontal="left" vertical="center" wrapText="1"/>
    </xf>
    <xf numFmtId="0" fontId="11" fillId="0" borderId="34"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55" xfId="1" applyNumberFormat="1" applyFont="1" applyBorder="1" applyAlignment="1" applyProtection="1">
      <alignment horizontal="right" vertical="center"/>
    </xf>
    <xf numFmtId="38" fontId="23" fillId="0" borderId="51"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55"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48"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5" xfId="12" applyNumberFormat="1" applyFont="1" applyBorder="1" applyAlignment="1" applyProtection="1">
      <alignment horizontal="center" vertical="center"/>
    </xf>
    <xf numFmtId="0" fontId="11" fillId="0" borderId="47"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0" fontId="11" fillId="0" borderId="49" xfId="6" applyFont="1" applyBorder="1" applyAlignment="1" applyProtection="1">
      <alignment horizontal="left" vertical="center"/>
    </xf>
    <xf numFmtId="0" fontId="11" fillId="0" borderId="50"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38" xfId="2" applyFont="1" applyBorder="1" applyAlignment="1" applyProtection="1">
      <alignment horizontal="left" vertical="center" wrapText="1"/>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25" xfId="0" applyFont="1" applyBorder="1" applyAlignment="1" applyProtection="1">
      <alignment horizontal="center" vertical="center"/>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 xfId="0" applyFont="1" applyBorder="1" applyAlignment="1" applyProtection="1">
      <alignment horizontal="left" vertical="center"/>
    </xf>
    <xf numFmtId="0" fontId="11" fillId="0" borderId="30" xfId="0" applyFont="1" applyBorder="1" applyAlignment="1" applyProtection="1">
      <alignment horizontal="center" vertical="center" wrapText="1"/>
    </xf>
    <xf numFmtId="0" fontId="11" fillId="0" borderId="38" xfId="0" applyFont="1" applyBorder="1" applyAlignment="1" applyProtection="1">
      <alignment horizontal="center" vertical="center"/>
    </xf>
    <xf numFmtId="0" fontId="11" fillId="0" borderId="46" xfId="12" applyFont="1" applyBorder="1" applyAlignment="1" applyProtection="1">
      <alignment horizontal="center" vertical="center" wrapText="1"/>
    </xf>
    <xf numFmtId="0" fontId="11" fillId="0" borderId="50" xfId="12" applyFont="1" applyBorder="1" applyAlignment="1" applyProtection="1">
      <alignment horizontal="left" vertical="center"/>
    </xf>
    <xf numFmtId="0" fontId="11" fillId="0" borderId="3" xfId="12" applyFont="1" applyBorder="1" applyAlignment="1" applyProtection="1">
      <alignment horizontal="left" vertical="center"/>
    </xf>
    <xf numFmtId="49" fontId="11" fillId="3" borderId="68" xfId="12" applyNumberFormat="1" applyFont="1" applyFill="1" applyBorder="1" applyAlignment="1" applyProtection="1">
      <alignment horizontal="center" vertical="center"/>
    </xf>
    <xf numFmtId="0" fontId="11" fillId="0" borderId="16" xfId="12" applyFont="1" applyBorder="1" applyAlignment="1" applyProtection="1">
      <alignment horizontal="center" vertical="center" wrapText="1"/>
    </xf>
    <xf numFmtId="0" fontId="11" fillId="0" borderId="7" xfId="12" applyFont="1" applyBorder="1" applyAlignment="1" applyProtection="1">
      <alignment horizontal="left" vertical="center"/>
    </xf>
    <xf numFmtId="49" fontId="11" fillId="3" borderId="62" xfId="12" applyNumberFormat="1" applyFont="1" applyFill="1" applyBorder="1" applyAlignment="1" applyProtection="1">
      <alignment horizontal="center" vertical="center"/>
    </xf>
    <xf numFmtId="0" fontId="11" fillId="0" borderId="41" xfId="12" applyFont="1" applyBorder="1" applyAlignment="1" applyProtection="1">
      <alignment horizontal="center" vertical="center" wrapText="1"/>
    </xf>
    <xf numFmtId="0" fontId="11" fillId="0" borderId="58" xfId="12" applyFont="1" applyBorder="1" applyAlignment="1" applyProtection="1">
      <alignment horizontal="left" vertical="center"/>
    </xf>
    <xf numFmtId="0" fontId="11" fillId="0" borderId="12" xfId="12" applyFont="1" applyBorder="1" applyAlignment="1" applyProtection="1">
      <alignment horizontal="left" vertical="center"/>
    </xf>
    <xf numFmtId="49" fontId="11" fillId="3" borderId="69" xfId="12" applyNumberFormat="1" applyFont="1" applyFill="1" applyBorder="1" applyAlignment="1" applyProtection="1">
      <alignment horizontal="center" vertical="center"/>
    </xf>
    <xf numFmtId="0" fontId="11" fillId="0" borderId="49" xfId="12" applyFont="1" applyBorder="1" applyAlignment="1" applyProtection="1">
      <alignment horizontal="center" vertical="center" textRotation="255" wrapText="1"/>
    </xf>
    <xf numFmtId="0" fontId="11" fillId="0" borderId="32" xfId="12" applyFont="1" applyBorder="1" applyAlignment="1" applyProtection="1">
      <alignment horizontal="center" vertical="center" textRotation="255" wrapText="1"/>
    </xf>
    <xf numFmtId="0" fontId="11" fillId="0" borderId="33" xfId="12" applyFont="1" applyBorder="1" applyAlignment="1" applyProtection="1">
      <alignment horizontal="center" vertical="center" textRotation="255" wrapText="1"/>
    </xf>
    <xf numFmtId="0" fontId="11" fillId="0" borderId="71" xfId="12" applyFont="1" applyBorder="1" applyAlignment="1" applyProtection="1">
      <alignment horizontal="center" vertical="center" textRotation="255" wrapText="1"/>
    </xf>
    <xf numFmtId="0" fontId="11" fillId="0" borderId="37" xfId="12" applyFont="1" applyBorder="1" applyAlignment="1" applyProtection="1">
      <alignment horizontal="center" vertical="center" textRotation="255" wrapText="1"/>
    </xf>
    <xf numFmtId="0" fontId="11" fillId="0" borderId="26" xfId="1" applyFont="1" applyBorder="1" applyProtection="1">
      <alignment vertical="center"/>
    </xf>
    <xf numFmtId="0" fontId="11" fillId="0" borderId="74" xfId="12" applyFont="1" applyBorder="1" applyAlignment="1" applyProtection="1">
      <alignment horizontal="left" vertical="center"/>
    </xf>
    <xf numFmtId="49" fontId="11" fillId="3" borderId="62" xfId="12" applyNumberFormat="1" applyFont="1" applyFill="1" applyBorder="1" applyProtection="1">
      <alignment vertical="center"/>
    </xf>
    <xf numFmtId="0" fontId="11" fillId="0" borderId="73" xfId="12" applyFont="1" applyBorder="1" applyAlignment="1" applyProtection="1">
      <alignment horizontal="left" vertical="center"/>
    </xf>
    <xf numFmtId="49" fontId="11" fillId="3" borderId="59" xfId="12" applyNumberFormat="1" applyFont="1" applyFill="1" applyBorder="1" applyProtection="1">
      <alignment vertical="center"/>
    </xf>
    <xf numFmtId="0" fontId="11" fillId="0" borderId="72" xfId="12" applyFont="1" applyBorder="1" applyAlignment="1" applyProtection="1">
      <alignment horizontal="center" vertical="center" textRotation="255" wrapText="1"/>
    </xf>
    <xf numFmtId="49" fontId="11" fillId="3" borderId="57" xfId="12" applyNumberFormat="1" applyFont="1" applyFill="1" applyBorder="1" applyProtection="1">
      <alignment vertical="center"/>
    </xf>
    <xf numFmtId="0" fontId="11" fillId="0" borderId="48" xfId="12" applyFont="1" applyBorder="1" applyAlignment="1" applyProtection="1">
      <alignment vertical="center" textRotation="255" wrapText="1"/>
    </xf>
    <xf numFmtId="49" fontId="11" fillId="3" borderId="38" xfId="12" applyNumberFormat="1" applyFont="1" applyFill="1" applyBorder="1" applyProtection="1">
      <alignment vertical="center"/>
    </xf>
    <xf numFmtId="0" fontId="11" fillId="0" borderId="70" xfId="12" applyFont="1" applyBorder="1" applyAlignment="1" applyProtection="1">
      <alignment horizontal="left" vertical="center"/>
    </xf>
    <xf numFmtId="49" fontId="11" fillId="3" borderId="61" xfId="12" applyNumberFormat="1" applyFont="1" applyFill="1" applyBorder="1" applyProtection="1">
      <alignment vertical="center"/>
    </xf>
    <xf numFmtId="0" fontId="17" fillId="0" borderId="21" xfId="2" applyFont="1" applyBorder="1" applyAlignment="1" applyProtection="1">
      <alignment horizontal="left" vertical="top"/>
    </xf>
    <xf numFmtId="0" fontId="17" fillId="0" borderId="0" xfId="2" applyFont="1" applyAlignment="1" applyProtection="1">
      <alignment horizontal="left" vertical="top"/>
    </xf>
    <xf numFmtId="0" fontId="11" fillId="0" borderId="0" xfId="12" applyFont="1" applyAlignment="1" applyProtection="1">
      <alignment horizontal="left" vertical="center"/>
    </xf>
    <xf numFmtId="49" fontId="11" fillId="0" borderId="0" xfId="12" applyNumberFormat="1" applyFont="1" applyAlignment="1" applyProtection="1">
      <alignment horizontal="center" vertical="center"/>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23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FFE1FF"/>
      <color rgb="FFCCEDFC"/>
      <color rgb="FFEEAAFC"/>
      <color rgb="FF000000"/>
      <color rgb="FFFFFF99"/>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368"/>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0.5" style="151" hidden="1" customWidth="1"/>
    <col min="2" max="3" width="1.625" style="151" customWidth="1"/>
    <col min="4" max="4" width="5.625" style="151" customWidth="1"/>
    <col min="5" max="5" width="5.125" style="151" customWidth="1"/>
    <col min="6" max="6" width="4.125" style="151" customWidth="1"/>
    <col min="7" max="7" width="6.625" style="151" customWidth="1"/>
    <col min="8" max="8" width="7.75" style="151" customWidth="1"/>
    <col min="9" max="9" width="1.625" style="151" customWidth="1"/>
    <col min="10" max="10" width="8.625" style="151" customWidth="1"/>
    <col min="11" max="11" width="4.625" style="151" customWidth="1"/>
    <col min="12" max="12" width="3" style="151" customWidth="1"/>
    <col min="13" max="13" width="7.625" style="151" customWidth="1"/>
    <col min="14" max="14" width="7.25" style="151" customWidth="1"/>
    <col min="15" max="15" width="15.5" style="151" customWidth="1"/>
    <col min="16" max="16" width="9.375" style="151" customWidth="1"/>
    <col min="17" max="17" width="15.5" style="151" customWidth="1"/>
    <col min="18" max="18" width="7.25" style="151" customWidth="1"/>
    <col min="19" max="19" width="15.5" style="151" customWidth="1"/>
    <col min="20" max="20" width="7.25" style="151" customWidth="1"/>
    <col min="21" max="22" width="1.25" style="151" customWidth="1"/>
    <col min="23" max="24" width="4.25" style="151" customWidth="1"/>
    <col min="25" max="25" width="4.5" style="151" customWidth="1"/>
    <col min="26" max="26" width="2.625" style="151" customWidth="1"/>
    <col min="27" max="27" width="3.625" style="151" customWidth="1"/>
    <col min="28" max="16384" width="9" style="151"/>
  </cols>
  <sheetData>
    <row r="1" spans="1:28" ht="30" customHeight="1" x14ac:dyDescent="0.15">
      <c r="A1" s="475" t="s">
        <v>229</v>
      </c>
      <c r="B1" s="146"/>
      <c r="C1" s="147" t="s">
        <v>224</v>
      </c>
      <c r="D1" s="148"/>
      <c r="E1" s="148"/>
      <c r="F1" s="148"/>
      <c r="G1" s="148"/>
      <c r="H1" s="148"/>
      <c r="I1" s="148"/>
      <c r="J1" s="148"/>
      <c r="K1" s="148"/>
      <c r="L1" s="148"/>
      <c r="M1" s="148"/>
      <c r="N1" s="148"/>
      <c r="O1" s="148"/>
      <c r="P1" s="148"/>
      <c r="Q1" s="148"/>
      <c r="R1" s="148"/>
      <c r="S1" s="148"/>
      <c r="T1" s="148"/>
      <c r="U1" s="148"/>
      <c r="V1" s="148"/>
      <c r="W1" s="474" t="s">
        <v>239</v>
      </c>
      <c r="X1" s="149"/>
      <c r="Y1" s="149"/>
      <c r="Z1" s="149"/>
      <c r="AA1" s="150"/>
      <c r="AB1" s="150"/>
    </row>
    <row r="2" spans="1:28" ht="15.75" hidden="1" customHeight="1" x14ac:dyDescent="0.15">
      <c r="A2" s="475" t="s">
        <v>14</v>
      </c>
      <c r="B2" s="146"/>
      <c r="C2" s="152"/>
      <c r="D2" s="152"/>
      <c r="AA2" s="150"/>
      <c r="AB2" s="150"/>
    </row>
    <row r="3" spans="1:28" ht="30" customHeight="1" x14ac:dyDescent="0.15">
      <c r="A3" s="476" t="s">
        <v>240</v>
      </c>
      <c r="B3" s="153"/>
      <c r="C3" s="151" t="s">
        <v>235</v>
      </c>
      <c r="AA3" s="150"/>
      <c r="AB3" s="150"/>
    </row>
    <row r="4" spans="1:28" ht="5.25" customHeight="1" x14ac:dyDescent="0.15">
      <c r="A4" s="153"/>
      <c r="B4" s="153"/>
      <c r="C4" s="154"/>
      <c r="D4" s="155"/>
      <c r="E4" s="155"/>
      <c r="F4" s="155"/>
      <c r="G4" s="155"/>
      <c r="H4" s="155"/>
      <c r="I4" s="155"/>
      <c r="J4" s="155"/>
      <c r="K4" s="155"/>
      <c r="L4" s="155"/>
      <c r="M4" s="155"/>
      <c r="N4" s="155"/>
      <c r="O4" s="155"/>
      <c r="P4" s="155"/>
      <c r="Q4" s="155"/>
      <c r="R4" s="155"/>
      <c r="S4" s="155"/>
      <c r="T4" s="155"/>
      <c r="U4" s="155"/>
      <c r="V4" s="155"/>
      <c r="W4" s="155"/>
      <c r="X4" s="155"/>
      <c r="Y4" s="155"/>
      <c r="Z4" s="156"/>
    </row>
    <row r="5" spans="1:28" ht="15" customHeight="1" x14ac:dyDescent="0.15">
      <c r="A5" s="153"/>
      <c r="B5" s="153"/>
      <c r="C5" s="157" t="s">
        <v>223</v>
      </c>
      <c r="D5" s="158"/>
      <c r="E5" s="158"/>
      <c r="F5" s="158"/>
      <c r="G5" s="158"/>
      <c r="H5" s="158"/>
      <c r="I5" s="158"/>
      <c r="J5" s="158"/>
      <c r="K5" s="158"/>
      <c r="L5" s="158"/>
      <c r="M5" s="158"/>
      <c r="N5" s="158"/>
      <c r="O5" s="158"/>
      <c r="P5" s="158"/>
      <c r="Q5" s="158"/>
      <c r="R5" s="158"/>
      <c r="S5" s="158"/>
      <c r="T5" s="158"/>
      <c r="U5" s="158"/>
      <c r="V5" s="158"/>
      <c r="W5" s="158"/>
      <c r="X5" s="158"/>
      <c r="Y5" s="158"/>
      <c r="Z5" s="159"/>
    </row>
    <row r="6" spans="1:28" ht="15" customHeight="1" x14ac:dyDescent="0.15">
      <c r="A6" s="153"/>
      <c r="B6" s="153"/>
      <c r="C6" s="157" t="s">
        <v>3</v>
      </c>
      <c r="D6" s="158"/>
      <c r="E6" s="158"/>
      <c r="F6" s="158"/>
      <c r="G6" s="158"/>
      <c r="H6" s="158"/>
      <c r="I6" s="158"/>
      <c r="J6" s="158"/>
      <c r="K6" s="158"/>
      <c r="L6" s="158"/>
      <c r="M6" s="158"/>
      <c r="N6" s="158"/>
      <c r="O6" s="158"/>
      <c r="P6" s="158"/>
      <c r="Q6" s="158"/>
      <c r="R6" s="158"/>
      <c r="S6" s="158"/>
      <c r="T6" s="158"/>
      <c r="U6" s="158"/>
      <c r="V6" s="158"/>
      <c r="W6" s="158"/>
      <c r="X6" s="158"/>
      <c r="Y6" s="158"/>
      <c r="Z6" s="159"/>
    </row>
    <row r="7" spans="1:28" ht="15" customHeight="1" x14ac:dyDescent="0.15">
      <c r="A7" s="153"/>
      <c r="B7" s="153"/>
      <c r="C7" s="157" t="s">
        <v>4</v>
      </c>
      <c r="D7" s="158"/>
      <c r="E7" s="158"/>
      <c r="F7" s="158"/>
      <c r="G7" s="158"/>
      <c r="H7" s="158"/>
      <c r="I7" s="158"/>
      <c r="J7" s="158"/>
      <c r="K7" s="158"/>
      <c r="L7" s="158"/>
      <c r="M7" s="158"/>
      <c r="N7" s="158"/>
      <c r="O7" s="158"/>
      <c r="P7" s="158"/>
      <c r="Q7" s="158"/>
      <c r="R7" s="158"/>
      <c r="S7" s="158"/>
      <c r="T7" s="158"/>
      <c r="U7" s="158"/>
      <c r="V7" s="158"/>
      <c r="W7" s="158"/>
      <c r="X7" s="158"/>
      <c r="Y7" s="158"/>
      <c r="Z7" s="159"/>
    </row>
    <row r="8" spans="1:28" ht="13.5" hidden="1" x14ac:dyDescent="0.15">
      <c r="A8" s="153"/>
      <c r="B8" s="153"/>
      <c r="C8" s="157"/>
      <c r="D8" s="158"/>
      <c r="E8" s="158"/>
      <c r="F8" s="158"/>
      <c r="G8" s="158"/>
      <c r="H8" s="158"/>
      <c r="I8" s="158"/>
      <c r="J8" s="158"/>
      <c r="K8" s="158"/>
      <c r="L8" s="158"/>
      <c r="M8" s="158"/>
      <c r="N8" s="158"/>
      <c r="O8" s="158"/>
      <c r="P8" s="158"/>
      <c r="Q8" s="158"/>
      <c r="R8" s="158"/>
      <c r="S8" s="158"/>
      <c r="T8" s="158"/>
      <c r="U8" s="158"/>
      <c r="V8" s="158"/>
      <c r="W8" s="158"/>
      <c r="X8" s="158"/>
      <c r="Y8" s="158"/>
      <c r="Z8" s="159"/>
    </row>
    <row r="9" spans="1:28" ht="5.25" customHeight="1" x14ac:dyDescent="0.15">
      <c r="A9" s="153"/>
      <c r="B9" s="153"/>
      <c r="C9" s="160"/>
      <c r="D9" s="161"/>
      <c r="E9" s="161"/>
      <c r="F9" s="161"/>
      <c r="G9" s="161"/>
      <c r="H9" s="161"/>
      <c r="I9" s="161"/>
      <c r="J9" s="161"/>
      <c r="K9" s="161"/>
      <c r="L9" s="161"/>
      <c r="M9" s="161"/>
      <c r="N9" s="161"/>
      <c r="O9" s="161"/>
      <c r="P9" s="161"/>
      <c r="Q9" s="161"/>
      <c r="R9" s="161"/>
      <c r="S9" s="161"/>
      <c r="T9" s="161"/>
      <c r="U9" s="161"/>
      <c r="V9" s="161"/>
      <c r="W9" s="161"/>
      <c r="X9" s="161"/>
      <c r="Y9" s="161"/>
      <c r="Z9" s="162"/>
    </row>
    <row r="10" spans="1:28" ht="30" customHeight="1" x14ac:dyDescent="0.15">
      <c r="A10" s="153"/>
      <c r="B10" s="153"/>
    </row>
    <row r="11" spans="1:28" ht="15.75" hidden="1" customHeight="1" x14ac:dyDescent="0.15">
      <c r="A11" s="153"/>
      <c r="B11" s="153"/>
    </row>
    <row r="12" spans="1:28" ht="15.75" hidden="1" customHeight="1" x14ac:dyDescent="0.15">
      <c r="A12" s="153"/>
      <c r="B12" s="153"/>
    </row>
    <row r="13" spans="1:28" ht="20.100000000000001" customHeight="1" x14ac:dyDescent="0.15">
      <c r="A13" s="153"/>
      <c r="B13" s="153"/>
      <c r="C13" s="163" t="s">
        <v>148</v>
      </c>
      <c r="D13" s="164"/>
      <c r="E13" s="164"/>
      <c r="F13" s="164"/>
      <c r="G13" s="164"/>
      <c r="H13" s="165"/>
    </row>
    <row r="14" spans="1:28" ht="15" customHeight="1" x14ac:dyDescent="0.15">
      <c r="A14" s="153"/>
      <c r="B14" s="153"/>
      <c r="C14" s="166"/>
      <c r="D14" s="167"/>
      <c r="E14" s="167"/>
      <c r="F14" s="167"/>
      <c r="G14" s="167"/>
      <c r="H14" s="167"/>
      <c r="I14" s="168"/>
      <c r="J14" s="168"/>
      <c r="K14" s="168"/>
      <c r="L14" s="168"/>
      <c r="M14" s="168"/>
      <c r="N14" s="168"/>
      <c r="O14" s="168"/>
      <c r="P14" s="168"/>
      <c r="Q14" s="168"/>
      <c r="R14" s="168"/>
      <c r="S14" s="168"/>
      <c r="T14" s="168"/>
      <c r="U14" s="168"/>
      <c r="V14" s="168"/>
      <c r="W14" s="168"/>
      <c r="X14" s="168"/>
      <c r="Y14" s="168"/>
      <c r="Z14" s="169"/>
    </row>
    <row r="15" spans="1:28" ht="15.75" hidden="1" customHeight="1" x14ac:dyDescent="0.15">
      <c r="A15" s="153"/>
      <c r="B15" s="153"/>
      <c r="C15" s="170"/>
      <c r="D15" s="171"/>
      <c r="E15" s="172"/>
      <c r="F15" s="172"/>
      <c r="G15" s="172"/>
      <c r="H15" s="172"/>
      <c r="I15" s="173"/>
      <c r="J15" s="174"/>
      <c r="K15" s="174"/>
      <c r="L15" s="174"/>
      <c r="M15" s="174"/>
      <c r="N15" s="174"/>
      <c r="O15" s="174"/>
      <c r="P15" s="174"/>
      <c r="Q15" s="174"/>
      <c r="R15" s="174"/>
      <c r="S15" s="174"/>
      <c r="T15" s="174"/>
      <c r="U15" s="174"/>
      <c r="V15" s="174"/>
      <c r="W15" s="174"/>
      <c r="X15" s="174"/>
      <c r="Y15" s="174"/>
      <c r="Z15" s="175"/>
    </row>
    <row r="16" spans="1:28" ht="15.75" hidden="1" customHeight="1" x14ac:dyDescent="0.15">
      <c r="A16" s="153"/>
      <c r="B16" s="153"/>
      <c r="C16" s="170"/>
      <c r="D16" s="171"/>
      <c r="E16" s="176"/>
      <c r="F16" s="176"/>
      <c r="G16" s="176"/>
      <c r="H16" s="176"/>
      <c r="I16" s="173"/>
      <c r="J16" s="177"/>
      <c r="K16" s="177"/>
      <c r="L16" s="177"/>
      <c r="M16" s="177"/>
      <c r="N16" s="177"/>
      <c r="O16" s="177"/>
      <c r="P16" s="177"/>
      <c r="Q16" s="177"/>
      <c r="R16" s="177"/>
      <c r="S16" s="177"/>
      <c r="T16" s="177"/>
      <c r="U16" s="177"/>
      <c r="V16" s="177"/>
      <c r="W16" s="177"/>
      <c r="X16" s="177"/>
      <c r="Y16" s="177"/>
      <c r="Z16" s="175"/>
    </row>
    <row r="17" spans="1:26" ht="15.75" hidden="1" customHeight="1" x14ac:dyDescent="0.15">
      <c r="A17" s="153"/>
      <c r="B17" s="153"/>
      <c r="C17" s="170"/>
      <c r="D17" s="171"/>
      <c r="E17" s="176"/>
      <c r="F17" s="176"/>
      <c r="G17" s="176"/>
      <c r="H17" s="176"/>
      <c r="I17" s="173"/>
      <c r="J17" s="177"/>
      <c r="K17" s="177"/>
      <c r="L17" s="177"/>
      <c r="M17" s="177"/>
      <c r="N17" s="177"/>
      <c r="O17" s="177"/>
      <c r="P17" s="177"/>
      <c r="Q17" s="177"/>
      <c r="R17" s="177"/>
      <c r="S17" s="177"/>
      <c r="T17" s="177"/>
      <c r="U17" s="177"/>
      <c r="V17" s="177"/>
      <c r="W17" s="177"/>
      <c r="X17" s="177"/>
      <c r="Y17" s="177"/>
      <c r="Z17" s="175"/>
    </row>
    <row r="18" spans="1:26" ht="15.75" hidden="1" customHeight="1" x14ac:dyDescent="0.15">
      <c r="A18" s="153"/>
      <c r="B18" s="153"/>
      <c r="C18" s="170"/>
      <c r="D18" s="171"/>
      <c r="E18" s="176"/>
      <c r="F18" s="176"/>
      <c r="G18" s="176"/>
      <c r="H18" s="176"/>
      <c r="I18" s="173"/>
      <c r="J18" s="177"/>
      <c r="K18" s="177"/>
      <c r="L18" s="177"/>
      <c r="M18" s="177"/>
      <c r="N18" s="177"/>
      <c r="O18" s="177"/>
      <c r="P18" s="177"/>
      <c r="Q18" s="177"/>
      <c r="R18" s="177"/>
      <c r="S18" s="177"/>
      <c r="T18" s="177"/>
      <c r="U18" s="177"/>
      <c r="V18" s="177"/>
      <c r="W18" s="177"/>
      <c r="X18" s="177"/>
      <c r="Y18" s="177"/>
      <c r="Z18" s="175"/>
    </row>
    <row r="19" spans="1:26" ht="15.75" hidden="1" customHeight="1" x14ac:dyDescent="0.15">
      <c r="A19" s="153"/>
      <c r="B19" s="153"/>
      <c r="C19" s="170"/>
      <c r="D19" s="171"/>
      <c r="E19" s="176"/>
      <c r="F19" s="176"/>
      <c r="G19" s="176"/>
      <c r="H19" s="176"/>
      <c r="I19" s="173"/>
      <c r="J19" s="177"/>
      <c r="K19" s="177"/>
      <c r="L19" s="177"/>
      <c r="M19" s="177"/>
      <c r="N19" s="177"/>
      <c r="O19" s="177"/>
      <c r="P19" s="177"/>
      <c r="Q19" s="177"/>
      <c r="R19" s="177"/>
      <c r="S19" s="177"/>
      <c r="T19" s="177"/>
      <c r="U19" s="177"/>
      <c r="V19" s="177"/>
      <c r="W19" s="177"/>
      <c r="X19" s="177"/>
      <c r="Y19" s="177"/>
      <c r="Z19" s="175"/>
    </row>
    <row r="20" spans="1:26" ht="20.100000000000001" customHeight="1" x14ac:dyDescent="0.15">
      <c r="A20" s="153">
        <f>IFERROR(IF(TRIM($I20)="",1001,0),3)</f>
        <v>1001</v>
      </c>
      <c r="B20" s="153"/>
      <c r="C20" s="170"/>
      <c r="D20" s="171">
        <v>1</v>
      </c>
      <c r="E20" s="151" t="s">
        <v>118</v>
      </c>
      <c r="I20" s="102"/>
      <c r="J20" s="103"/>
      <c r="K20" s="103"/>
      <c r="L20" s="103"/>
      <c r="M20" s="103"/>
      <c r="N20" s="176"/>
      <c r="O20" s="176"/>
      <c r="P20" s="176"/>
      <c r="Q20" s="176"/>
      <c r="R20" s="176"/>
      <c r="S20" s="176"/>
      <c r="T20" s="176"/>
      <c r="U20" s="176"/>
      <c r="V20" s="176"/>
      <c r="W20" s="176"/>
      <c r="X20" s="176"/>
      <c r="Y20" s="176"/>
      <c r="Z20" s="175"/>
    </row>
    <row r="21" spans="1:26" ht="20.100000000000001" customHeight="1" x14ac:dyDescent="0.15">
      <c r="A21" s="153"/>
      <c r="B21" s="153"/>
      <c r="C21" s="170"/>
      <c r="D21" s="171"/>
      <c r="E21" s="176"/>
      <c r="F21" s="176"/>
      <c r="G21" s="176"/>
      <c r="H21" s="176"/>
      <c r="I21" s="173"/>
      <c r="J21" s="178" t="s">
        <v>213</v>
      </c>
      <c r="K21" s="177"/>
      <c r="L21" s="177"/>
      <c r="M21" s="177"/>
      <c r="N21" s="177"/>
      <c r="O21" s="177"/>
      <c r="P21" s="177"/>
      <c r="Q21" s="177"/>
      <c r="R21" s="177"/>
      <c r="S21" s="177"/>
      <c r="T21" s="177"/>
      <c r="U21" s="177"/>
      <c r="V21" s="177"/>
      <c r="W21" s="177"/>
      <c r="X21" s="177"/>
      <c r="Y21" s="177"/>
      <c r="Z21" s="175"/>
    </row>
    <row r="22" spans="1:26" ht="20.100000000000001" customHeight="1" x14ac:dyDescent="0.15">
      <c r="A22" s="153">
        <f>IFERROR(IF(AND(TRIM($I22)&lt;&gt;"", OR(ISERROR(FIND("@"&amp;LEFT($I22,3)&amp;"@", 都道府県3))=FALSE, ISERROR(FIND("@"&amp;LEFT($I22,4)&amp;"@",都道府県4))=FALSE))=FALSE,1001,0),3)</f>
        <v>1001</v>
      </c>
      <c r="B22" s="153"/>
      <c r="C22" s="170"/>
      <c r="D22" s="171">
        <v>2</v>
      </c>
      <c r="E22" s="151" t="s">
        <v>119</v>
      </c>
      <c r="I22" s="105"/>
      <c r="J22" s="105"/>
      <c r="K22" s="105"/>
      <c r="L22" s="105"/>
      <c r="M22" s="105"/>
      <c r="N22" s="105"/>
      <c r="O22" s="105"/>
      <c r="P22" s="105"/>
      <c r="Q22" s="106"/>
      <c r="R22" s="105"/>
      <c r="S22" s="105"/>
      <c r="T22" s="105"/>
      <c r="U22" s="105"/>
      <c r="V22" s="105"/>
      <c r="W22" s="105"/>
      <c r="X22" s="105"/>
      <c r="Y22" s="105"/>
      <c r="Z22" s="175"/>
    </row>
    <row r="23" spans="1:26" ht="20.100000000000001" customHeight="1" x14ac:dyDescent="0.15">
      <c r="A23" s="153"/>
      <c r="B23" s="153"/>
      <c r="C23" s="170"/>
      <c r="D23" s="171"/>
      <c r="E23" s="176"/>
      <c r="F23" s="176"/>
      <c r="G23" s="176"/>
      <c r="H23" s="176"/>
      <c r="I23" s="173"/>
      <c r="J23" s="178" t="s">
        <v>120</v>
      </c>
      <c r="K23" s="177"/>
      <c r="L23" s="177"/>
      <c r="M23" s="177"/>
      <c r="N23" s="177"/>
      <c r="O23" s="177"/>
      <c r="P23" s="177"/>
      <c r="Q23" s="177"/>
      <c r="R23" s="177"/>
      <c r="S23" s="177"/>
      <c r="T23" s="177"/>
      <c r="U23" s="177"/>
      <c r="V23" s="177"/>
      <c r="W23" s="177"/>
      <c r="X23" s="177"/>
      <c r="Y23" s="177"/>
      <c r="Z23" s="175"/>
    </row>
    <row r="24" spans="1:26" ht="20.100000000000001" customHeight="1" x14ac:dyDescent="0.15">
      <c r="A24" s="153">
        <f>IFERROR(IF(TRIM($I24)="",1001,0),3)</f>
        <v>1001</v>
      </c>
      <c r="B24" s="153"/>
      <c r="C24" s="170"/>
      <c r="D24" s="171">
        <v>3</v>
      </c>
      <c r="E24" s="151" t="s">
        <v>149</v>
      </c>
      <c r="I24" s="60"/>
      <c r="J24" s="60"/>
      <c r="K24" s="60"/>
      <c r="L24" s="60"/>
      <c r="M24" s="60"/>
      <c r="N24" s="60"/>
      <c r="O24" s="60"/>
      <c r="P24" s="60"/>
      <c r="Q24" s="104"/>
      <c r="R24" s="60"/>
      <c r="S24" s="60"/>
      <c r="T24" s="60"/>
      <c r="U24" s="60"/>
      <c r="V24" s="60"/>
      <c r="W24" s="60"/>
      <c r="X24" s="60"/>
      <c r="Y24" s="60"/>
      <c r="Z24" s="175"/>
    </row>
    <row r="25" spans="1:26" ht="20.100000000000001" customHeight="1" x14ac:dyDescent="0.15">
      <c r="A25" s="153"/>
      <c r="B25" s="153"/>
      <c r="C25" s="179"/>
      <c r="D25" s="176"/>
      <c r="E25" s="176"/>
      <c r="F25" s="176"/>
      <c r="G25" s="176"/>
      <c r="H25" s="176"/>
      <c r="I25" s="173"/>
      <c r="J25" s="178" t="s">
        <v>180</v>
      </c>
      <c r="K25" s="177"/>
      <c r="L25" s="177"/>
      <c r="M25" s="177"/>
      <c r="N25" s="177"/>
      <c r="O25" s="177"/>
      <c r="P25" s="177"/>
      <c r="Q25" s="177"/>
      <c r="R25" s="177"/>
      <c r="S25" s="177"/>
      <c r="T25" s="177"/>
      <c r="U25" s="177"/>
      <c r="V25" s="177"/>
      <c r="W25" s="177"/>
      <c r="X25" s="177"/>
      <c r="Y25" s="177"/>
      <c r="Z25" s="175"/>
    </row>
    <row r="26" spans="1:26" ht="20.100000000000001" customHeight="1" x14ac:dyDescent="0.15">
      <c r="A26" s="153">
        <f>IFERROR(IF(TRIM($I26)="",1001,0),3)</f>
        <v>1001</v>
      </c>
      <c r="B26" s="153"/>
      <c r="C26" s="170"/>
      <c r="D26" s="171">
        <v>4</v>
      </c>
      <c r="E26" s="151" t="s">
        <v>121</v>
      </c>
      <c r="I26" s="60"/>
      <c r="J26" s="60"/>
      <c r="K26" s="60"/>
      <c r="L26" s="60"/>
      <c r="M26" s="60"/>
      <c r="N26" s="60"/>
      <c r="O26" s="60"/>
      <c r="P26" s="60"/>
      <c r="Q26" s="104"/>
      <c r="R26" s="60"/>
      <c r="S26" s="60"/>
      <c r="T26" s="60"/>
      <c r="U26" s="60"/>
      <c r="V26" s="60"/>
      <c r="W26" s="60"/>
      <c r="X26" s="60"/>
      <c r="Y26" s="60"/>
      <c r="Z26" s="175"/>
    </row>
    <row r="27" spans="1:26" ht="20.100000000000001" customHeight="1" x14ac:dyDescent="0.15">
      <c r="A27" s="153"/>
      <c r="B27" s="153"/>
      <c r="C27" s="179"/>
      <c r="D27" s="176"/>
      <c r="E27" s="176"/>
      <c r="F27" s="176"/>
      <c r="G27" s="176"/>
      <c r="H27" s="176"/>
      <c r="I27" s="173"/>
      <c r="J27" s="178" t="s">
        <v>181</v>
      </c>
      <c r="K27" s="177"/>
      <c r="L27" s="177"/>
      <c r="M27" s="177"/>
      <c r="N27" s="177"/>
      <c r="O27" s="177"/>
      <c r="P27" s="177"/>
      <c r="Q27" s="180"/>
      <c r="R27" s="177"/>
      <c r="S27" s="177"/>
      <c r="T27" s="177"/>
      <c r="U27" s="177"/>
      <c r="V27" s="177"/>
      <c r="W27" s="177"/>
      <c r="X27" s="177"/>
      <c r="Y27" s="177"/>
      <c r="Z27" s="181"/>
    </row>
    <row r="28" spans="1:26" ht="20.100000000000001" customHeight="1" x14ac:dyDescent="0.15">
      <c r="A28" s="153">
        <f>IFERROR(IF(TRIM($I28)="",1001,0),3)</f>
        <v>1001</v>
      </c>
      <c r="B28" s="153"/>
      <c r="C28" s="170"/>
      <c r="D28" s="171">
        <v>5</v>
      </c>
      <c r="E28" s="151" t="s">
        <v>122</v>
      </c>
      <c r="I28" s="60"/>
      <c r="J28" s="60"/>
      <c r="K28" s="60"/>
      <c r="L28" s="60"/>
      <c r="M28" s="60"/>
      <c r="N28" s="60"/>
      <c r="O28" s="60"/>
      <c r="P28" s="60"/>
      <c r="Q28" s="60"/>
      <c r="R28" s="60"/>
      <c r="S28" s="60"/>
      <c r="T28" s="60"/>
      <c r="U28" s="60"/>
      <c r="V28" s="60"/>
      <c r="W28" s="60"/>
      <c r="X28" s="60"/>
      <c r="Y28" s="60"/>
      <c r="Z28" s="175"/>
    </row>
    <row r="29" spans="1:26" ht="20.100000000000001" customHeight="1" x14ac:dyDescent="0.15">
      <c r="A29" s="153"/>
      <c r="B29" s="153"/>
      <c r="C29" s="179"/>
      <c r="D29" s="176"/>
      <c r="E29" s="176"/>
      <c r="F29" s="176"/>
      <c r="G29" s="176"/>
      <c r="H29" s="176"/>
      <c r="I29" s="173"/>
      <c r="J29" s="178" t="s">
        <v>156</v>
      </c>
      <c r="K29" s="177"/>
      <c r="L29" s="177"/>
      <c r="M29" s="177"/>
      <c r="N29" s="177"/>
      <c r="O29" s="177"/>
      <c r="P29" s="177"/>
      <c r="Q29" s="177"/>
      <c r="R29" s="177"/>
      <c r="S29" s="177"/>
      <c r="T29" s="177"/>
      <c r="U29" s="177"/>
      <c r="V29" s="177"/>
      <c r="W29" s="177"/>
      <c r="X29" s="177"/>
      <c r="Y29" s="177"/>
      <c r="Z29" s="181"/>
    </row>
    <row r="30" spans="1:26" ht="20.100000000000001" customHeight="1" x14ac:dyDescent="0.15">
      <c r="A30" s="153">
        <f>IFERROR(IF(OR(TRIM($I30)="", NOT(OR(IFERROR(SEARCH(" ",$I30),0)&gt;0, IFERROR(SEARCH("　",$I30),0)&gt;0))),1001,0),3)</f>
        <v>1001</v>
      </c>
      <c r="B30" s="153"/>
      <c r="C30" s="170"/>
      <c r="D30" s="171">
        <v>6</v>
      </c>
      <c r="E30" s="151" t="s">
        <v>150</v>
      </c>
      <c r="I30" s="60"/>
      <c r="J30" s="60"/>
      <c r="K30" s="60"/>
      <c r="L30" s="60"/>
      <c r="M30" s="60"/>
      <c r="N30" s="60"/>
      <c r="O30" s="60"/>
      <c r="P30" s="60"/>
      <c r="Q30" s="60"/>
      <c r="R30" s="60"/>
      <c r="S30" s="60"/>
      <c r="T30" s="60"/>
      <c r="U30" s="60"/>
      <c r="V30" s="60"/>
      <c r="W30" s="60"/>
      <c r="X30" s="60"/>
      <c r="Y30" s="60"/>
      <c r="Z30" s="175"/>
    </row>
    <row r="31" spans="1:26" ht="20.100000000000001" customHeight="1" x14ac:dyDescent="0.15">
      <c r="A31" s="153"/>
      <c r="B31" s="153"/>
      <c r="C31" s="179"/>
      <c r="D31" s="176"/>
      <c r="E31" s="176"/>
      <c r="F31" s="176"/>
      <c r="G31" s="176"/>
      <c r="H31" s="176"/>
      <c r="I31" s="182"/>
      <c r="J31" s="178" t="s">
        <v>123</v>
      </c>
      <c r="K31" s="178"/>
      <c r="L31" s="178"/>
      <c r="M31" s="178"/>
      <c r="N31" s="178"/>
      <c r="O31" s="178"/>
      <c r="P31" s="178"/>
      <c r="Q31" s="178"/>
      <c r="R31" s="178"/>
      <c r="S31" s="178"/>
      <c r="T31" s="178"/>
      <c r="U31" s="178"/>
      <c r="V31" s="178"/>
      <c r="W31" s="178"/>
      <c r="X31" s="178"/>
      <c r="Y31" s="178"/>
      <c r="Z31" s="181"/>
    </row>
    <row r="32" spans="1:26" ht="20.100000000000001" customHeight="1" x14ac:dyDescent="0.15">
      <c r="A32" s="153">
        <f>IFERROR(IF(OR(TRIM($I32)="", NOT(OR(IFERROR(SEARCH(" ",$I32),0)&gt;0, IFERROR(SEARCH("　",$I32),0)&gt;0))),1001,0),3)</f>
        <v>1001</v>
      </c>
      <c r="B32" s="153"/>
      <c r="C32" s="170"/>
      <c r="D32" s="171">
        <v>7</v>
      </c>
      <c r="E32" s="151" t="s">
        <v>124</v>
      </c>
      <c r="I32" s="60"/>
      <c r="J32" s="60"/>
      <c r="K32" s="60"/>
      <c r="L32" s="60"/>
      <c r="M32" s="60"/>
      <c r="N32" s="60"/>
      <c r="O32" s="60"/>
      <c r="P32" s="60"/>
      <c r="Q32" s="60"/>
      <c r="R32" s="60"/>
      <c r="S32" s="60"/>
      <c r="T32" s="60"/>
      <c r="U32" s="60"/>
      <c r="V32" s="60"/>
      <c r="W32" s="60"/>
      <c r="X32" s="60"/>
      <c r="Y32" s="60"/>
      <c r="Z32" s="175"/>
    </row>
    <row r="33" spans="1:27" ht="20.100000000000001" customHeight="1" x14ac:dyDescent="0.15">
      <c r="A33" s="153"/>
      <c r="B33" s="153"/>
      <c r="C33" s="179"/>
      <c r="D33" s="176"/>
      <c r="E33" s="176"/>
      <c r="F33" s="176"/>
      <c r="G33" s="176"/>
      <c r="H33" s="176"/>
      <c r="I33" s="182"/>
      <c r="J33" s="178" t="s">
        <v>125</v>
      </c>
      <c r="K33" s="178"/>
      <c r="L33" s="178"/>
      <c r="M33" s="178"/>
      <c r="N33" s="178"/>
      <c r="O33" s="178"/>
      <c r="P33" s="178"/>
      <c r="Q33" s="178"/>
      <c r="R33" s="178"/>
      <c r="S33" s="178"/>
      <c r="T33" s="178"/>
      <c r="U33" s="178"/>
      <c r="V33" s="178"/>
      <c r="W33" s="178"/>
      <c r="X33" s="178"/>
      <c r="Y33" s="178"/>
      <c r="Z33" s="175"/>
    </row>
    <row r="34" spans="1:27" ht="20.100000000000001" customHeight="1" x14ac:dyDescent="0.15">
      <c r="A34" s="153">
        <f>IFERROR(IF(NOT(AND(TRIM($I34)&lt;&gt;"",ISNUMBER(VALUE(SUBSTITUTE($I34,"-",""))), IFERROR(SEARCH("-",$I34),0)&gt;0)),1001,0),3)</f>
        <v>1001</v>
      </c>
      <c r="B34" s="153"/>
      <c r="C34" s="170"/>
      <c r="D34" s="171">
        <v>8</v>
      </c>
      <c r="E34" s="151" t="s">
        <v>126</v>
      </c>
      <c r="I34" s="60"/>
      <c r="J34" s="60"/>
      <c r="K34" s="60"/>
      <c r="L34" s="60"/>
      <c r="M34" s="60"/>
      <c r="O34" s="183" t="s">
        <v>127</v>
      </c>
      <c r="P34" s="1"/>
      <c r="Q34" s="151" t="s">
        <v>128</v>
      </c>
      <c r="Y34" s="177"/>
      <c r="Z34" s="175"/>
    </row>
    <row r="35" spans="1:27" ht="20.100000000000001" customHeight="1" x14ac:dyDescent="0.15">
      <c r="A35" s="153"/>
      <c r="B35" s="153"/>
      <c r="C35" s="179"/>
      <c r="D35" s="176"/>
      <c r="E35" s="176"/>
      <c r="F35" s="176"/>
      <c r="G35" s="176"/>
      <c r="H35" s="176"/>
      <c r="I35" s="173"/>
      <c r="J35" s="178" t="s">
        <v>129</v>
      </c>
      <c r="K35" s="177"/>
      <c r="L35" s="177"/>
      <c r="M35" s="177"/>
      <c r="N35" s="177"/>
      <c r="O35" s="177"/>
      <c r="P35" s="177"/>
      <c r="Q35" s="177"/>
      <c r="R35" s="177"/>
      <c r="S35" s="177"/>
      <c r="T35" s="177"/>
      <c r="U35" s="177"/>
      <c r="V35" s="177"/>
      <c r="W35" s="177"/>
      <c r="X35" s="177"/>
      <c r="Y35" s="177"/>
      <c r="Z35" s="175"/>
    </row>
    <row r="36" spans="1:27" ht="20.100000000000001" customHeight="1" x14ac:dyDescent="0.15">
      <c r="A36" s="153">
        <f>IFERROR(IF(NOT(AND(TRIM($I36)&lt;&gt;"",ISNUMBER(VALUE(SUBSTITUTE($I36,"-",""))), IFERROR(SEARCH("-",$I36),0)&gt;0)),1001,0),3)</f>
        <v>1001</v>
      </c>
      <c r="B36" s="153"/>
      <c r="C36" s="170"/>
      <c r="D36" s="171">
        <v>9</v>
      </c>
      <c r="E36" s="151" t="s">
        <v>130</v>
      </c>
      <c r="I36" s="60"/>
      <c r="J36" s="60"/>
      <c r="K36" s="60"/>
      <c r="L36" s="60"/>
      <c r="M36" s="60"/>
      <c r="N36" s="177"/>
      <c r="O36" s="177"/>
      <c r="P36" s="177"/>
      <c r="Q36" s="177"/>
      <c r="R36" s="177"/>
      <c r="S36" s="177"/>
      <c r="T36" s="177"/>
      <c r="U36" s="177"/>
      <c r="V36" s="177"/>
      <c r="W36" s="177"/>
      <c r="X36" s="177"/>
      <c r="Y36" s="177"/>
      <c r="Z36" s="175"/>
    </row>
    <row r="37" spans="1:27" ht="20.100000000000001" customHeight="1" x14ac:dyDescent="0.15">
      <c r="A37" s="153"/>
      <c r="B37" s="153"/>
      <c r="C37" s="179"/>
      <c r="D37" s="176"/>
      <c r="E37" s="176"/>
      <c r="F37" s="176"/>
      <c r="G37" s="176"/>
      <c r="H37" s="176"/>
      <c r="I37" s="173"/>
      <c r="J37" s="178" t="s">
        <v>238</v>
      </c>
      <c r="K37" s="177"/>
      <c r="L37" s="177"/>
      <c r="M37" s="177"/>
      <c r="N37" s="177"/>
      <c r="O37" s="177"/>
      <c r="P37" s="177"/>
      <c r="Q37" s="177"/>
      <c r="R37" s="177"/>
      <c r="S37" s="177"/>
      <c r="T37" s="177"/>
      <c r="U37" s="177"/>
      <c r="V37" s="177"/>
      <c r="W37" s="177"/>
      <c r="X37" s="177"/>
      <c r="Y37" s="177"/>
      <c r="Z37" s="175"/>
    </row>
    <row r="38" spans="1:27" ht="20.100000000000001" customHeight="1" x14ac:dyDescent="0.15">
      <c r="A38" s="153">
        <f>IFERROR(IF(NOT(IFERROR(SEARCH("@",$I38),0)&gt;0),1001,0),3)</f>
        <v>1001</v>
      </c>
      <c r="B38" s="153"/>
      <c r="C38" s="179"/>
      <c r="D38" s="171">
        <v>10</v>
      </c>
      <c r="E38" s="151" t="s">
        <v>131</v>
      </c>
      <c r="I38" s="60"/>
      <c r="J38" s="60"/>
      <c r="K38" s="60"/>
      <c r="L38" s="60"/>
      <c r="M38" s="60"/>
      <c r="N38" s="60"/>
      <c r="O38" s="60"/>
      <c r="P38" s="60"/>
      <c r="Q38" s="77"/>
      <c r="R38" s="60"/>
      <c r="S38" s="60"/>
      <c r="T38" s="60"/>
      <c r="U38" s="60"/>
      <c r="V38" s="60"/>
      <c r="W38" s="60"/>
      <c r="X38" s="60"/>
      <c r="Y38" s="60"/>
      <c r="Z38" s="175"/>
    </row>
    <row r="39" spans="1:27" ht="20.100000000000001" customHeight="1" x14ac:dyDescent="0.15">
      <c r="A39" s="153"/>
      <c r="B39" s="153"/>
      <c r="C39" s="179"/>
      <c r="D39" s="171"/>
      <c r="I39" s="173"/>
      <c r="J39" s="184" t="s">
        <v>211</v>
      </c>
      <c r="K39" s="185"/>
      <c r="L39" s="178"/>
      <c r="M39" s="178"/>
      <c r="N39" s="178"/>
      <c r="O39" s="178"/>
      <c r="P39" s="178"/>
      <c r="Q39" s="186"/>
      <c r="R39" s="178"/>
      <c r="S39" s="178"/>
      <c r="T39" s="178"/>
      <c r="U39" s="178"/>
      <c r="V39" s="178"/>
      <c r="W39" s="178"/>
      <c r="X39" s="178"/>
      <c r="Y39" s="178"/>
      <c r="Z39" s="176"/>
      <c r="AA39" s="187"/>
    </row>
    <row r="40" spans="1:27" ht="20.100000000000001" customHeight="1" x14ac:dyDescent="0.15">
      <c r="A40" s="153">
        <f>IFERROR(IF(AND($I40&lt;&gt;"一致する", $I40&lt;&gt;"一致しない"),1001,0),3)</f>
        <v>0</v>
      </c>
      <c r="B40" s="153"/>
      <c r="C40" s="170"/>
      <c r="D40" s="171">
        <v>11</v>
      </c>
      <c r="E40" s="151" t="s">
        <v>132</v>
      </c>
      <c r="I40" s="60" t="s">
        <v>133</v>
      </c>
      <c r="J40" s="60"/>
      <c r="K40" s="60"/>
      <c r="L40" s="60"/>
      <c r="M40" s="60"/>
      <c r="N40" s="176"/>
      <c r="O40" s="176"/>
      <c r="P40" s="176"/>
      <c r="Q40" s="176"/>
      <c r="R40" s="176"/>
      <c r="S40" s="176"/>
      <c r="T40" s="176"/>
      <c r="U40" s="176"/>
      <c r="V40" s="176"/>
      <c r="W40" s="176"/>
      <c r="X40" s="176"/>
      <c r="Y40" s="176"/>
      <c r="Z40" s="175"/>
      <c r="AA40" s="176"/>
    </row>
    <row r="41" spans="1:27" ht="20.100000000000001" customHeight="1" x14ac:dyDescent="0.15">
      <c r="A41" s="153"/>
      <c r="B41" s="153"/>
      <c r="C41" s="179"/>
      <c r="D41" s="176"/>
      <c r="E41" s="176"/>
      <c r="F41" s="176"/>
      <c r="G41" s="176"/>
      <c r="H41" s="176"/>
      <c r="I41" s="182"/>
      <c r="J41" s="188" t="s">
        <v>173</v>
      </c>
      <c r="K41" s="178"/>
      <c r="L41" s="178"/>
      <c r="M41" s="178"/>
      <c r="N41" s="178"/>
      <c r="O41" s="178"/>
      <c r="P41" s="178"/>
      <c r="Q41" s="178"/>
      <c r="R41" s="178"/>
      <c r="S41" s="178"/>
      <c r="T41" s="178"/>
      <c r="U41" s="178"/>
      <c r="V41" s="178"/>
      <c r="W41" s="178"/>
      <c r="X41" s="178"/>
      <c r="Y41" s="178"/>
      <c r="Z41" s="189"/>
      <c r="AA41" s="176"/>
    </row>
    <row r="42" spans="1:27" ht="20.100000000000001" customHeight="1" x14ac:dyDescent="0.15">
      <c r="A42" s="153"/>
      <c r="B42" s="153"/>
      <c r="C42" s="190"/>
      <c r="D42" s="191"/>
      <c r="E42" s="191"/>
      <c r="F42" s="191"/>
      <c r="G42" s="191"/>
      <c r="H42" s="191"/>
      <c r="I42" s="192"/>
      <c r="J42" s="192"/>
      <c r="K42" s="193"/>
      <c r="L42" s="192"/>
      <c r="M42" s="192"/>
      <c r="N42" s="192"/>
      <c r="O42" s="192"/>
      <c r="P42" s="192"/>
      <c r="Q42" s="192"/>
      <c r="R42" s="192"/>
      <c r="S42" s="192"/>
      <c r="T42" s="192"/>
      <c r="U42" s="192"/>
      <c r="V42" s="192"/>
      <c r="W42" s="192"/>
      <c r="X42" s="192"/>
      <c r="Y42" s="192"/>
      <c r="Z42" s="194"/>
    </row>
    <row r="43" spans="1:27" ht="15" customHeight="1" x14ac:dyDescent="0.15">
      <c r="A43" s="153"/>
      <c r="B43" s="153"/>
      <c r="C43" s="176"/>
      <c r="D43" s="176"/>
      <c r="E43" s="176"/>
      <c r="F43" s="176"/>
      <c r="G43" s="176"/>
      <c r="H43" s="176"/>
      <c r="I43" s="195"/>
      <c r="J43" s="196"/>
      <c r="K43" s="196"/>
      <c r="L43" s="196"/>
      <c r="M43" s="196"/>
      <c r="N43" s="196"/>
      <c r="O43" s="196"/>
      <c r="P43" s="196"/>
      <c r="Q43" s="196"/>
      <c r="R43" s="196"/>
      <c r="S43" s="196"/>
      <c r="T43" s="196"/>
      <c r="U43" s="196"/>
      <c r="V43" s="196"/>
      <c r="W43" s="196"/>
      <c r="X43" s="196"/>
      <c r="Y43" s="196"/>
      <c r="Z43" s="176"/>
    </row>
    <row r="44" spans="1:27" ht="15.75" hidden="1" customHeight="1" x14ac:dyDescent="0.15">
      <c r="A44" s="153"/>
      <c r="B44" s="153"/>
      <c r="C44" s="176"/>
      <c r="D44" s="176"/>
      <c r="E44" s="176"/>
      <c r="F44" s="176"/>
      <c r="G44" s="176"/>
      <c r="H44" s="176"/>
      <c r="I44" s="196"/>
      <c r="J44" s="176"/>
      <c r="K44" s="176"/>
      <c r="L44" s="176"/>
      <c r="M44" s="176"/>
      <c r="N44" s="176"/>
      <c r="O44" s="176"/>
      <c r="P44" s="176"/>
      <c r="Q44" s="176"/>
      <c r="R44" s="176"/>
      <c r="S44" s="176"/>
      <c r="T44" s="176"/>
      <c r="U44" s="176"/>
      <c r="V44" s="176"/>
      <c r="W44" s="176"/>
      <c r="X44" s="176"/>
      <c r="Y44" s="176"/>
      <c r="Z44" s="176"/>
    </row>
    <row r="45" spans="1:27" ht="15.75" hidden="1" customHeight="1" x14ac:dyDescent="0.15">
      <c r="A45" s="153"/>
      <c r="B45" s="153"/>
      <c r="C45" s="176"/>
      <c r="D45" s="176"/>
      <c r="E45" s="176"/>
      <c r="F45" s="176"/>
      <c r="G45" s="176"/>
      <c r="H45" s="176"/>
      <c r="I45" s="196"/>
      <c r="J45" s="176"/>
      <c r="K45" s="176"/>
      <c r="L45" s="176"/>
      <c r="M45" s="176"/>
      <c r="N45" s="176"/>
      <c r="O45" s="176"/>
      <c r="P45" s="176"/>
      <c r="Q45" s="176"/>
      <c r="R45" s="176"/>
      <c r="S45" s="176"/>
      <c r="T45" s="176"/>
      <c r="U45" s="176"/>
      <c r="V45" s="176"/>
      <c r="W45" s="176"/>
      <c r="X45" s="176"/>
      <c r="Y45" s="176"/>
      <c r="Z45" s="176"/>
    </row>
    <row r="46" spans="1:27" ht="15.75" hidden="1" customHeight="1" x14ac:dyDescent="0.15">
      <c r="A46" s="153"/>
      <c r="B46" s="153"/>
      <c r="C46" s="176"/>
      <c r="D46" s="176"/>
      <c r="E46" s="176"/>
      <c r="F46" s="176"/>
      <c r="G46" s="176"/>
      <c r="H46" s="176"/>
      <c r="I46" s="196"/>
      <c r="J46" s="176"/>
      <c r="K46" s="176"/>
      <c r="L46" s="176"/>
      <c r="M46" s="176"/>
      <c r="N46" s="176"/>
      <c r="O46" s="176"/>
      <c r="P46" s="176"/>
      <c r="Q46" s="176"/>
      <c r="R46" s="176"/>
      <c r="S46" s="176"/>
      <c r="T46" s="176"/>
      <c r="U46" s="176"/>
      <c r="V46" s="176"/>
      <c r="W46" s="176"/>
      <c r="X46" s="176"/>
      <c r="Y46" s="176"/>
      <c r="Z46" s="176"/>
    </row>
    <row r="47" spans="1:27" ht="15.75" hidden="1" customHeight="1" x14ac:dyDescent="0.15">
      <c r="A47" s="153"/>
      <c r="B47" s="153"/>
      <c r="C47" s="176"/>
      <c r="D47" s="176"/>
      <c r="E47" s="176"/>
      <c r="F47" s="176"/>
      <c r="G47" s="176"/>
      <c r="H47" s="176"/>
      <c r="I47" s="196"/>
      <c r="J47" s="176"/>
      <c r="K47" s="176"/>
      <c r="L47" s="176"/>
      <c r="M47" s="176"/>
      <c r="N47" s="176"/>
      <c r="O47" s="176"/>
      <c r="P47" s="176"/>
      <c r="Q47" s="176"/>
      <c r="R47" s="176"/>
      <c r="S47" s="176"/>
      <c r="T47" s="176"/>
      <c r="U47" s="176"/>
      <c r="V47" s="176"/>
      <c r="W47" s="176"/>
      <c r="X47" s="176"/>
      <c r="Y47" s="176"/>
      <c r="Z47" s="176"/>
    </row>
    <row r="48" spans="1:27" ht="15.75" hidden="1" customHeight="1" x14ac:dyDescent="0.15">
      <c r="A48" s="153"/>
      <c r="B48" s="153"/>
      <c r="C48" s="176"/>
      <c r="D48" s="176"/>
      <c r="E48" s="176"/>
      <c r="F48" s="176"/>
      <c r="G48" s="176"/>
      <c r="H48" s="176"/>
      <c r="I48" s="196"/>
      <c r="J48" s="176"/>
      <c r="K48" s="176"/>
      <c r="L48" s="176"/>
      <c r="M48" s="176"/>
      <c r="N48" s="176"/>
      <c r="O48" s="176"/>
      <c r="P48" s="176"/>
      <c r="Q48" s="176"/>
      <c r="R48" s="176"/>
      <c r="S48" s="176"/>
      <c r="T48" s="176"/>
      <c r="U48" s="176"/>
      <c r="V48" s="176"/>
      <c r="W48" s="176"/>
      <c r="X48" s="176"/>
      <c r="Y48" s="176"/>
      <c r="Z48" s="176"/>
    </row>
    <row r="49" spans="1:26" ht="15.75" hidden="1" customHeight="1" x14ac:dyDescent="0.15">
      <c r="A49" s="153"/>
      <c r="B49" s="153"/>
      <c r="C49" s="176"/>
      <c r="D49" s="176"/>
      <c r="E49" s="176"/>
      <c r="F49" s="176"/>
      <c r="G49" s="176"/>
      <c r="H49" s="176"/>
      <c r="I49" s="196"/>
      <c r="J49" s="176"/>
      <c r="K49" s="176"/>
      <c r="L49" s="176"/>
      <c r="M49" s="176"/>
      <c r="N49" s="176"/>
      <c r="O49" s="176"/>
      <c r="P49" s="176"/>
      <c r="Q49" s="176"/>
      <c r="R49" s="176"/>
      <c r="S49" s="176"/>
      <c r="T49" s="176"/>
      <c r="U49" s="176"/>
      <c r="V49" s="176"/>
      <c r="W49" s="176"/>
      <c r="X49" s="176"/>
      <c r="Y49" s="176"/>
      <c r="Z49" s="176"/>
    </row>
    <row r="50" spans="1:26" ht="15.75" hidden="1" customHeight="1" x14ac:dyDescent="0.15">
      <c r="A50" s="153"/>
      <c r="B50" s="153"/>
      <c r="C50" s="176"/>
      <c r="D50" s="176"/>
      <c r="E50" s="176"/>
      <c r="F50" s="176"/>
      <c r="G50" s="176"/>
      <c r="H50" s="176"/>
      <c r="I50" s="196"/>
      <c r="J50" s="176"/>
      <c r="K50" s="176"/>
      <c r="L50" s="176"/>
      <c r="M50" s="176"/>
      <c r="N50" s="176"/>
      <c r="O50" s="176"/>
      <c r="P50" s="176"/>
      <c r="Q50" s="176"/>
      <c r="R50" s="176"/>
      <c r="S50" s="176"/>
      <c r="T50" s="176"/>
      <c r="U50" s="176"/>
      <c r="V50" s="176"/>
      <c r="W50" s="176"/>
      <c r="X50" s="176"/>
      <c r="Y50" s="176"/>
      <c r="Z50" s="176"/>
    </row>
    <row r="51" spans="1:26" ht="15.75" hidden="1" customHeight="1" x14ac:dyDescent="0.15">
      <c r="A51" s="153"/>
      <c r="B51" s="153"/>
      <c r="C51" s="176"/>
      <c r="D51" s="176"/>
      <c r="E51" s="176"/>
      <c r="F51" s="176"/>
      <c r="G51" s="176"/>
      <c r="H51" s="176"/>
      <c r="I51" s="196"/>
      <c r="J51" s="176"/>
      <c r="K51" s="176"/>
      <c r="L51" s="176"/>
      <c r="M51" s="176"/>
      <c r="N51" s="176"/>
      <c r="O51" s="176"/>
      <c r="P51" s="176"/>
      <c r="Q51" s="176"/>
      <c r="R51" s="176"/>
      <c r="S51" s="176"/>
      <c r="T51" s="176"/>
      <c r="U51" s="176"/>
      <c r="V51" s="176"/>
      <c r="W51" s="176"/>
      <c r="X51" s="176"/>
      <c r="Y51" s="176"/>
      <c r="Z51" s="176"/>
    </row>
    <row r="52" spans="1:26" ht="15.75" hidden="1" customHeight="1" x14ac:dyDescent="0.15">
      <c r="A52" s="153"/>
      <c r="B52" s="153"/>
      <c r="C52" s="176"/>
      <c r="D52" s="176"/>
      <c r="E52" s="176"/>
      <c r="F52" s="176"/>
      <c r="G52" s="176"/>
      <c r="H52" s="176"/>
      <c r="I52" s="196"/>
      <c r="J52" s="176"/>
      <c r="K52" s="176"/>
      <c r="L52" s="176"/>
      <c r="M52" s="176"/>
      <c r="N52" s="176"/>
      <c r="O52" s="176"/>
      <c r="P52" s="176"/>
      <c r="Q52" s="176"/>
      <c r="R52" s="176"/>
      <c r="S52" s="176"/>
      <c r="T52" s="176"/>
      <c r="U52" s="176"/>
      <c r="V52" s="176"/>
      <c r="W52" s="176"/>
      <c r="X52" s="176"/>
      <c r="Y52" s="176"/>
      <c r="Z52" s="176"/>
    </row>
    <row r="53" spans="1:26" ht="15.75" hidden="1" customHeight="1" x14ac:dyDescent="0.15">
      <c r="A53" s="153"/>
      <c r="B53" s="153"/>
      <c r="C53" s="176"/>
      <c r="D53" s="176"/>
      <c r="E53" s="176"/>
      <c r="F53" s="176"/>
      <c r="G53" s="176"/>
      <c r="H53" s="176"/>
      <c r="I53" s="196"/>
      <c r="J53" s="176"/>
      <c r="K53" s="176"/>
      <c r="L53" s="176"/>
      <c r="M53" s="176"/>
      <c r="N53" s="176"/>
      <c r="O53" s="176"/>
      <c r="P53" s="176"/>
      <c r="Q53" s="176"/>
      <c r="R53" s="176"/>
      <c r="S53" s="176"/>
      <c r="T53" s="176"/>
      <c r="U53" s="176"/>
      <c r="V53" s="176"/>
      <c r="W53" s="176"/>
      <c r="X53" s="176"/>
      <c r="Y53" s="176"/>
      <c r="Z53" s="176"/>
    </row>
    <row r="54" spans="1:26" ht="15.75" hidden="1" customHeight="1" x14ac:dyDescent="0.15">
      <c r="A54" s="153"/>
      <c r="B54" s="153"/>
      <c r="C54" s="176"/>
      <c r="D54" s="176"/>
      <c r="E54" s="176"/>
      <c r="F54" s="176"/>
      <c r="G54" s="176"/>
      <c r="H54" s="176"/>
      <c r="I54" s="196"/>
      <c r="J54" s="176"/>
      <c r="K54" s="176"/>
      <c r="L54" s="176"/>
      <c r="M54" s="176"/>
      <c r="N54" s="176"/>
      <c r="O54" s="176"/>
      <c r="P54" s="176"/>
      <c r="Q54" s="176"/>
      <c r="R54" s="176"/>
      <c r="S54" s="176"/>
      <c r="T54" s="176"/>
      <c r="U54" s="176"/>
      <c r="V54" s="176"/>
      <c r="W54" s="176"/>
      <c r="X54" s="176"/>
      <c r="Y54" s="176"/>
      <c r="Z54" s="176"/>
    </row>
    <row r="55" spans="1:26" ht="15.75" hidden="1" customHeight="1" x14ac:dyDescent="0.15">
      <c r="A55" s="153"/>
      <c r="B55" s="153"/>
      <c r="C55" s="176"/>
      <c r="D55" s="176"/>
      <c r="E55" s="176"/>
      <c r="F55" s="176"/>
      <c r="G55" s="176"/>
      <c r="H55" s="176"/>
      <c r="I55" s="196"/>
      <c r="J55" s="176"/>
      <c r="K55" s="176"/>
      <c r="L55" s="176"/>
      <c r="M55" s="176"/>
      <c r="N55" s="176"/>
      <c r="O55" s="176"/>
      <c r="P55" s="176"/>
      <c r="Q55" s="176"/>
      <c r="R55" s="176"/>
      <c r="S55" s="176"/>
      <c r="T55" s="176"/>
      <c r="U55" s="176"/>
      <c r="V55" s="176"/>
      <c r="W55" s="176"/>
      <c r="X55" s="176"/>
      <c r="Y55" s="176"/>
      <c r="Z55" s="176"/>
    </row>
    <row r="56" spans="1:26" ht="15.75" hidden="1" customHeight="1" x14ac:dyDescent="0.15">
      <c r="A56" s="153"/>
      <c r="B56" s="153"/>
      <c r="C56" s="176"/>
      <c r="D56" s="176"/>
      <c r="E56" s="176"/>
      <c r="F56" s="176"/>
      <c r="G56" s="176"/>
      <c r="H56" s="176"/>
      <c r="I56" s="196"/>
      <c r="J56" s="176"/>
      <c r="K56" s="176"/>
      <c r="L56" s="176"/>
      <c r="M56" s="176"/>
      <c r="N56" s="176"/>
      <c r="O56" s="176"/>
      <c r="P56" s="176"/>
      <c r="Q56" s="176"/>
      <c r="R56" s="176"/>
      <c r="S56" s="176"/>
      <c r="T56" s="176"/>
      <c r="U56" s="176"/>
      <c r="V56" s="176"/>
      <c r="W56" s="176"/>
      <c r="X56" s="176"/>
      <c r="Y56" s="176"/>
      <c r="Z56" s="176"/>
    </row>
    <row r="57" spans="1:26" ht="15.75" hidden="1" customHeight="1" x14ac:dyDescent="0.15">
      <c r="A57" s="153"/>
      <c r="B57" s="153"/>
      <c r="C57" s="176"/>
      <c r="D57" s="176"/>
      <c r="E57" s="176"/>
      <c r="F57" s="176"/>
      <c r="G57" s="176"/>
      <c r="H57" s="176"/>
      <c r="I57" s="196"/>
      <c r="J57" s="176"/>
      <c r="K57" s="176"/>
      <c r="L57" s="176"/>
      <c r="M57" s="176"/>
      <c r="N57" s="176"/>
      <c r="O57" s="176"/>
      <c r="P57" s="176"/>
      <c r="Q57" s="176"/>
      <c r="R57" s="176"/>
      <c r="S57" s="176"/>
      <c r="T57" s="176"/>
      <c r="U57" s="176"/>
      <c r="V57" s="176"/>
      <c r="W57" s="176"/>
      <c r="X57" s="176"/>
      <c r="Y57" s="176"/>
      <c r="Z57" s="176"/>
    </row>
    <row r="58" spans="1:26" ht="15.75" hidden="1" customHeight="1" x14ac:dyDescent="0.15">
      <c r="A58" s="153"/>
      <c r="B58" s="153"/>
      <c r="C58" s="176"/>
      <c r="D58" s="176"/>
      <c r="E58" s="176"/>
      <c r="F58" s="176"/>
      <c r="G58" s="176"/>
      <c r="H58" s="176"/>
      <c r="I58" s="196"/>
      <c r="J58" s="176"/>
      <c r="K58" s="176"/>
      <c r="L58" s="176"/>
      <c r="M58" s="176"/>
      <c r="N58" s="176"/>
      <c r="O58" s="176"/>
      <c r="P58" s="176"/>
      <c r="Q58" s="176"/>
      <c r="R58" s="176"/>
      <c r="S58" s="176"/>
      <c r="T58" s="176"/>
      <c r="U58" s="176"/>
      <c r="V58" s="176"/>
      <c r="W58" s="176"/>
      <c r="X58" s="176"/>
      <c r="Y58" s="176"/>
      <c r="Z58" s="176"/>
    </row>
    <row r="59" spans="1:26" ht="15" customHeight="1" x14ac:dyDescent="0.15">
      <c r="A59" s="153"/>
      <c r="B59" s="153"/>
      <c r="C59" s="176"/>
      <c r="D59" s="176"/>
      <c r="E59" s="176"/>
      <c r="F59" s="176"/>
      <c r="G59" s="176"/>
      <c r="H59" s="176"/>
      <c r="I59" s="196"/>
      <c r="J59" s="176"/>
      <c r="K59" s="176"/>
      <c r="L59" s="176"/>
      <c r="M59" s="176"/>
      <c r="N59" s="176"/>
      <c r="O59" s="176"/>
      <c r="P59" s="176"/>
      <c r="Q59" s="176"/>
      <c r="R59" s="176"/>
      <c r="S59" s="176"/>
      <c r="T59" s="176"/>
      <c r="U59" s="176"/>
      <c r="V59" s="176"/>
      <c r="W59" s="176"/>
      <c r="X59" s="176"/>
      <c r="Y59" s="176"/>
      <c r="Z59" s="176"/>
    </row>
    <row r="60" spans="1:26" ht="20.100000000000001" customHeight="1" x14ac:dyDescent="0.15">
      <c r="A60" s="153"/>
      <c r="B60" s="153"/>
      <c r="C60" s="163" t="s">
        <v>134</v>
      </c>
      <c r="D60" s="164"/>
      <c r="E60" s="164"/>
      <c r="F60" s="164"/>
      <c r="G60" s="164"/>
      <c r="H60" s="165"/>
      <c r="I60" s="197"/>
    </row>
    <row r="61" spans="1:26" ht="15" customHeight="1" x14ac:dyDescent="0.15">
      <c r="A61" s="153"/>
      <c r="B61" s="153"/>
      <c r="C61" s="166"/>
      <c r="D61" s="167"/>
      <c r="E61" s="167"/>
      <c r="F61" s="167"/>
      <c r="G61" s="167"/>
      <c r="H61" s="167"/>
      <c r="I61" s="168"/>
      <c r="J61" s="168"/>
      <c r="K61" s="168"/>
      <c r="L61" s="168"/>
      <c r="M61" s="168"/>
      <c r="N61" s="168"/>
      <c r="O61" s="168"/>
      <c r="P61" s="168"/>
      <c r="Q61" s="168"/>
      <c r="R61" s="168"/>
      <c r="S61" s="168"/>
      <c r="T61" s="168"/>
      <c r="U61" s="168"/>
      <c r="V61" s="168"/>
      <c r="W61" s="168"/>
      <c r="X61" s="168"/>
      <c r="Y61" s="168"/>
      <c r="Z61" s="169"/>
    </row>
    <row r="62" spans="1:26" ht="20.100000000000001" customHeight="1" x14ac:dyDescent="0.15">
      <c r="A62" s="153"/>
      <c r="B62" s="153"/>
      <c r="C62" s="166"/>
      <c r="D62" s="198" t="s">
        <v>135</v>
      </c>
      <c r="E62" s="198"/>
      <c r="F62" s="198"/>
      <c r="G62" s="198"/>
      <c r="H62" s="198"/>
      <c r="I62" s="198"/>
      <c r="J62" s="198"/>
      <c r="K62" s="198"/>
      <c r="L62" s="198"/>
      <c r="M62" s="198"/>
      <c r="N62" s="198"/>
      <c r="O62" s="198"/>
      <c r="P62" s="198"/>
      <c r="Q62" s="198"/>
      <c r="R62" s="198"/>
      <c r="S62" s="198"/>
      <c r="T62" s="198"/>
      <c r="U62" s="198"/>
      <c r="V62" s="198"/>
      <c r="W62" s="198"/>
      <c r="X62" s="198"/>
      <c r="Y62" s="198"/>
      <c r="Z62" s="175"/>
    </row>
    <row r="63" spans="1:26" ht="20.100000000000001" customHeight="1" x14ac:dyDescent="0.15">
      <c r="A63" s="153">
        <f>IFERROR(IF(AND($I63&lt;&gt;"しない", $I63&lt;&gt;"する"),1001,0),3)</f>
        <v>1001</v>
      </c>
      <c r="B63" s="153"/>
      <c r="C63" s="170"/>
      <c r="D63" s="171">
        <v>1</v>
      </c>
      <c r="E63" s="176" t="s">
        <v>136</v>
      </c>
      <c r="F63" s="176"/>
      <c r="G63" s="176"/>
      <c r="H63" s="176"/>
      <c r="I63" s="60"/>
      <c r="J63" s="60"/>
      <c r="K63" s="60"/>
      <c r="L63" s="60"/>
      <c r="M63" s="60"/>
      <c r="N63" s="176"/>
      <c r="O63" s="176"/>
      <c r="P63" s="176"/>
      <c r="Q63" s="176"/>
      <c r="R63" s="176"/>
      <c r="S63" s="176"/>
      <c r="T63" s="176"/>
      <c r="U63" s="176"/>
      <c r="V63" s="176"/>
      <c r="W63" s="176"/>
      <c r="X63" s="176"/>
      <c r="Y63" s="176"/>
      <c r="Z63" s="175"/>
    </row>
    <row r="64" spans="1:26" ht="20.100000000000001" customHeight="1" x14ac:dyDescent="0.15">
      <c r="A64" s="153"/>
      <c r="B64" s="153"/>
      <c r="C64" s="170"/>
      <c r="D64" s="176"/>
      <c r="E64" s="176"/>
      <c r="F64" s="176"/>
      <c r="G64" s="176"/>
      <c r="H64" s="176"/>
      <c r="I64" s="182"/>
      <c r="J64" s="178" t="s">
        <v>46</v>
      </c>
      <c r="K64" s="177"/>
      <c r="L64" s="177"/>
      <c r="M64" s="177"/>
      <c r="N64" s="177"/>
      <c r="O64" s="177"/>
      <c r="P64" s="177"/>
      <c r="Q64" s="177"/>
      <c r="R64" s="177"/>
      <c r="S64" s="177"/>
      <c r="T64" s="177"/>
      <c r="U64" s="177"/>
      <c r="V64" s="177"/>
      <c r="W64" s="177"/>
      <c r="X64" s="177"/>
      <c r="Y64" s="177"/>
      <c r="Z64" s="175"/>
    </row>
    <row r="65" spans="1:26" ht="20.100000000000001" hidden="1" customHeight="1" x14ac:dyDescent="0.15">
      <c r="A65" s="153"/>
      <c r="B65" s="153"/>
      <c r="C65" s="170"/>
      <c r="D65" s="176"/>
      <c r="E65" s="176"/>
      <c r="F65" s="176"/>
      <c r="G65" s="176"/>
      <c r="H65" s="176"/>
      <c r="I65" s="182"/>
      <c r="J65" s="177"/>
      <c r="K65" s="177"/>
      <c r="L65" s="177"/>
      <c r="M65" s="177"/>
      <c r="N65" s="177"/>
      <c r="O65" s="177"/>
      <c r="P65" s="177"/>
      <c r="Q65" s="177"/>
      <c r="R65" s="177"/>
      <c r="S65" s="177"/>
      <c r="T65" s="177"/>
      <c r="U65" s="177"/>
      <c r="V65" s="177"/>
      <c r="W65" s="177"/>
      <c r="X65" s="177"/>
      <c r="Y65" s="177"/>
      <c r="Z65" s="175"/>
    </row>
    <row r="66" spans="1:26" ht="20.100000000000001" hidden="1" customHeight="1" x14ac:dyDescent="0.15">
      <c r="A66" s="153"/>
      <c r="B66" s="153"/>
      <c r="C66" s="170"/>
      <c r="D66" s="176"/>
      <c r="E66" s="176"/>
      <c r="F66" s="176"/>
      <c r="G66" s="176"/>
      <c r="H66" s="176"/>
      <c r="I66" s="182"/>
      <c r="J66" s="177"/>
      <c r="K66" s="177"/>
      <c r="L66" s="177"/>
      <c r="M66" s="177"/>
      <c r="N66" s="177"/>
      <c r="O66" s="177"/>
      <c r="P66" s="177"/>
      <c r="Q66" s="177"/>
      <c r="R66" s="177"/>
      <c r="S66" s="177"/>
      <c r="T66" s="177"/>
      <c r="U66" s="177"/>
      <c r="V66" s="177"/>
      <c r="W66" s="177"/>
      <c r="X66" s="177"/>
      <c r="Y66" s="177"/>
      <c r="Z66" s="175"/>
    </row>
    <row r="67" spans="1:26" ht="20.100000000000001" hidden="1" customHeight="1" x14ac:dyDescent="0.15">
      <c r="A67" s="153"/>
      <c r="B67" s="153"/>
      <c r="C67" s="170"/>
      <c r="D67" s="176"/>
      <c r="E67" s="176"/>
      <c r="F67" s="176"/>
      <c r="G67" s="176"/>
      <c r="H67" s="176"/>
      <c r="I67" s="182"/>
      <c r="J67" s="177"/>
      <c r="K67" s="177"/>
      <c r="L67" s="177"/>
      <c r="M67" s="177"/>
      <c r="N67" s="177"/>
      <c r="O67" s="177"/>
      <c r="P67" s="177"/>
      <c r="Q67" s="177"/>
      <c r="R67" s="177"/>
      <c r="S67" s="177"/>
      <c r="T67" s="177"/>
      <c r="U67" s="177"/>
      <c r="V67" s="177"/>
      <c r="W67" s="177"/>
      <c r="X67" s="177"/>
      <c r="Y67" s="177"/>
      <c r="Z67" s="175"/>
    </row>
    <row r="68" spans="1:26" ht="20.100000000000001" hidden="1" customHeight="1" x14ac:dyDescent="0.15">
      <c r="A68" s="153"/>
      <c r="B68" s="153"/>
      <c r="C68" s="170"/>
      <c r="D68" s="176"/>
      <c r="E68" s="176"/>
      <c r="F68" s="176"/>
      <c r="G68" s="176"/>
      <c r="H68" s="176"/>
      <c r="I68" s="182"/>
      <c r="J68" s="177"/>
      <c r="K68" s="177"/>
      <c r="L68" s="177"/>
      <c r="M68" s="177"/>
      <c r="N68" s="177"/>
      <c r="O68" s="177"/>
      <c r="P68" s="177"/>
      <c r="Q68" s="177"/>
      <c r="R68" s="177"/>
      <c r="S68" s="177"/>
      <c r="T68" s="177"/>
      <c r="U68" s="177"/>
      <c r="V68" s="177"/>
      <c r="W68" s="177"/>
      <c r="X68" s="177"/>
      <c r="Y68" s="177"/>
      <c r="Z68" s="175"/>
    </row>
    <row r="69" spans="1:26" ht="20.100000000000001" customHeight="1" x14ac:dyDescent="0.15">
      <c r="A69" s="153">
        <f>IFERROR(IF(OR(AND($I63="する",TRIM($I69)=""),AND($I63="しない",NOT(ISBLANK($I69)))),1001,0),3)</f>
        <v>0</v>
      </c>
      <c r="B69" s="153"/>
      <c r="C69" s="170"/>
      <c r="D69" s="171">
        <v>2</v>
      </c>
      <c r="E69" s="151" t="s">
        <v>118</v>
      </c>
      <c r="I69" s="102"/>
      <c r="J69" s="103"/>
      <c r="K69" s="103"/>
      <c r="L69" s="103"/>
      <c r="M69" s="103"/>
      <c r="N69" s="176"/>
      <c r="O69" s="176"/>
      <c r="P69" s="176"/>
      <c r="Q69" s="176"/>
      <c r="R69" s="176"/>
      <c r="S69" s="176"/>
      <c r="T69" s="176"/>
      <c r="U69" s="176"/>
      <c r="V69" s="176"/>
      <c r="W69" s="176"/>
      <c r="X69" s="176"/>
      <c r="Y69" s="176"/>
      <c r="Z69" s="175"/>
    </row>
    <row r="70" spans="1:26" ht="20.100000000000001" customHeight="1" x14ac:dyDescent="0.15">
      <c r="A70" s="153"/>
      <c r="B70" s="153"/>
      <c r="C70" s="170"/>
      <c r="D70" s="171"/>
      <c r="E70" s="176"/>
      <c r="F70" s="176"/>
      <c r="G70" s="176"/>
      <c r="H70" s="176"/>
      <c r="I70" s="173"/>
      <c r="J70" s="178" t="s">
        <v>213</v>
      </c>
      <c r="K70" s="177"/>
      <c r="L70" s="177"/>
      <c r="M70" s="177"/>
      <c r="N70" s="177"/>
      <c r="O70" s="177"/>
      <c r="P70" s="177"/>
      <c r="Q70" s="177"/>
      <c r="R70" s="177"/>
      <c r="S70" s="177"/>
      <c r="T70" s="177"/>
      <c r="U70" s="177"/>
      <c r="V70" s="177"/>
      <c r="W70" s="177"/>
      <c r="X70" s="177"/>
      <c r="Y70" s="177"/>
      <c r="Z70" s="175"/>
    </row>
    <row r="71" spans="1:26" ht="20.100000000000001" customHeight="1" x14ac:dyDescent="0.15">
      <c r="A71" s="153">
        <f>IFERROR(IF(OR(AND($I63="する",AND($I71&lt;&gt;"", OR(ISERROR(FIND("@"&amp;LEFT($I71,3)&amp;"@", 都道府県3))=FALSE, ISERROR(FIND("@"&amp;LEFT($I71,4)&amp;"@",都道府県4))=FALSE))=FALSE),AND($I63="しない",NOT(ISBLANK($I71)))),1001,0),3)</f>
        <v>0</v>
      </c>
      <c r="B71" s="153"/>
      <c r="C71" s="170"/>
      <c r="D71" s="171">
        <v>3</v>
      </c>
      <c r="E71" s="151" t="s">
        <v>119</v>
      </c>
      <c r="I71" s="105"/>
      <c r="J71" s="105"/>
      <c r="K71" s="105"/>
      <c r="L71" s="105"/>
      <c r="M71" s="105"/>
      <c r="N71" s="105"/>
      <c r="O71" s="105"/>
      <c r="P71" s="105"/>
      <c r="Q71" s="106"/>
      <c r="R71" s="105"/>
      <c r="S71" s="105"/>
      <c r="T71" s="105"/>
      <c r="U71" s="105"/>
      <c r="V71" s="105"/>
      <c r="W71" s="105"/>
      <c r="X71" s="105"/>
      <c r="Y71" s="105"/>
      <c r="Z71" s="175"/>
    </row>
    <row r="72" spans="1:26" ht="20.100000000000001" customHeight="1" x14ac:dyDescent="0.15">
      <c r="A72" s="153"/>
      <c r="B72" s="153"/>
      <c r="C72" s="170"/>
      <c r="D72" s="171"/>
      <c r="E72" s="176"/>
      <c r="F72" s="176"/>
      <c r="G72" s="176"/>
      <c r="H72" s="176"/>
      <c r="I72" s="173"/>
      <c r="J72" s="178" t="s">
        <v>120</v>
      </c>
      <c r="K72" s="177"/>
      <c r="L72" s="177"/>
      <c r="M72" s="177"/>
      <c r="N72" s="177"/>
      <c r="O72" s="177"/>
      <c r="P72" s="177"/>
      <c r="Q72" s="177"/>
      <c r="R72" s="177"/>
      <c r="S72" s="177"/>
      <c r="T72" s="177"/>
      <c r="U72" s="177"/>
      <c r="V72" s="177"/>
      <c r="W72" s="177"/>
      <c r="X72" s="177"/>
      <c r="Y72" s="177"/>
      <c r="Z72" s="175"/>
    </row>
    <row r="73" spans="1:26" ht="20.100000000000001" customHeight="1" x14ac:dyDescent="0.15">
      <c r="A73" s="153">
        <f>IFERROR(IF(OR(AND($I63="する",TRIM($I73)=""),AND($I63="しない",NOT(ISBLANK($I73)))),1001,0),3)</f>
        <v>0</v>
      </c>
      <c r="B73" s="153"/>
      <c r="C73" s="170"/>
      <c r="D73" s="171">
        <v>4</v>
      </c>
      <c r="E73" s="151" t="s">
        <v>149</v>
      </c>
      <c r="I73" s="60"/>
      <c r="J73" s="60"/>
      <c r="K73" s="60"/>
      <c r="L73" s="60"/>
      <c r="M73" s="60"/>
      <c r="N73" s="60"/>
      <c r="O73" s="60"/>
      <c r="P73" s="60"/>
      <c r="Q73" s="104"/>
      <c r="R73" s="60"/>
      <c r="S73" s="60"/>
      <c r="T73" s="60"/>
      <c r="U73" s="60"/>
      <c r="V73" s="60"/>
      <c r="W73" s="60"/>
      <c r="X73" s="60"/>
      <c r="Y73" s="60"/>
      <c r="Z73" s="175"/>
    </row>
    <row r="74" spans="1:26" ht="30" customHeight="1" x14ac:dyDescent="0.15">
      <c r="A74" s="153"/>
      <c r="B74" s="153"/>
      <c r="C74" s="179"/>
      <c r="D74" s="176"/>
      <c r="I74" s="173"/>
      <c r="J74" s="199" t="s">
        <v>230</v>
      </c>
      <c r="K74" s="199"/>
      <c r="L74" s="199"/>
      <c r="M74" s="199"/>
      <c r="N74" s="199"/>
      <c r="O74" s="199"/>
      <c r="P74" s="199"/>
      <c r="Q74" s="199"/>
      <c r="R74" s="199"/>
      <c r="S74" s="199"/>
      <c r="T74" s="199"/>
      <c r="U74" s="199"/>
      <c r="V74" s="199"/>
      <c r="W74" s="199"/>
      <c r="X74" s="199"/>
      <c r="Y74" s="199"/>
      <c r="Z74" s="175"/>
    </row>
    <row r="75" spans="1:26" ht="20.100000000000001" customHeight="1" x14ac:dyDescent="0.15">
      <c r="A75" s="153">
        <f>IFERROR(IF(OR(AND($I63="する",TRIM($I75)=""),AND($I63="しない",NOT(ISBLANK($I75)))),1001,0),3)</f>
        <v>0</v>
      </c>
      <c r="B75" s="153"/>
      <c r="C75" s="170"/>
      <c r="D75" s="171">
        <v>5</v>
      </c>
      <c r="E75" s="151" t="s">
        <v>121</v>
      </c>
      <c r="I75" s="60"/>
      <c r="J75" s="60"/>
      <c r="K75" s="60"/>
      <c r="L75" s="60"/>
      <c r="M75" s="60"/>
      <c r="N75" s="60"/>
      <c r="O75" s="60"/>
      <c r="P75" s="60"/>
      <c r="Q75" s="60"/>
      <c r="R75" s="60"/>
      <c r="S75" s="60"/>
      <c r="T75" s="60"/>
      <c r="U75" s="60"/>
      <c r="V75" s="60"/>
      <c r="W75" s="60"/>
      <c r="X75" s="60"/>
      <c r="Y75" s="60"/>
      <c r="Z75" s="175"/>
    </row>
    <row r="76" spans="1:26" ht="30" customHeight="1" x14ac:dyDescent="0.15">
      <c r="A76" s="153"/>
      <c r="B76" s="153"/>
      <c r="C76" s="179"/>
      <c r="D76" s="176"/>
      <c r="E76" s="176"/>
      <c r="F76" s="176"/>
      <c r="G76" s="176"/>
      <c r="H76" s="176"/>
      <c r="I76" s="173"/>
      <c r="J76" s="199" t="s">
        <v>231</v>
      </c>
      <c r="K76" s="199"/>
      <c r="L76" s="199"/>
      <c r="M76" s="199"/>
      <c r="N76" s="199"/>
      <c r="O76" s="199"/>
      <c r="P76" s="199"/>
      <c r="Q76" s="199"/>
      <c r="R76" s="199"/>
      <c r="S76" s="199"/>
      <c r="T76" s="199"/>
      <c r="U76" s="199"/>
      <c r="V76" s="199"/>
      <c r="W76" s="199"/>
      <c r="X76" s="199"/>
      <c r="Y76" s="199"/>
      <c r="Z76" s="175"/>
    </row>
    <row r="77" spans="1:26" ht="20.100000000000001" customHeight="1" x14ac:dyDescent="0.15">
      <c r="A77" s="153">
        <f>IFERROR(IF(OR(AND($I63="する",TRIM($I77)=""),AND($I63="しない",NOT(ISBLANK($I77)))),1001,0),3)</f>
        <v>0</v>
      </c>
      <c r="B77" s="153"/>
      <c r="C77" s="170"/>
      <c r="D77" s="171">
        <v>6</v>
      </c>
      <c r="E77" s="151" t="s">
        <v>137</v>
      </c>
      <c r="I77" s="60"/>
      <c r="J77" s="60"/>
      <c r="K77" s="60"/>
      <c r="L77" s="60"/>
      <c r="M77" s="60"/>
      <c r="N77" s="60"/>
      <c r="O77" s="60"/>
      <c r="P77" s="60"/>
      <c r="Q77" s="60"/>
      <c r="R77" s="60"/>
      <c r="S77" s="60"/>
      <c r="T77" s="60"/>
      <c r="U77" s="60"/>
      <c r="V77" s="60"/>
      <c r="W77" s="60"/>
      <c r="X77" s="60"/>
      <c r="Y77" s="60"/>
      <c r="Z77" s="175"/>
    </row>
    <row r="78" spans="1:26" ht="20.100000000000001" customHeight="1" x14ac:dyDescent="0.15">
      <c r="A78" s="153"/>
      <c r="B78" s="153"/>
      <c r="C78" s="179"/>
      <c r="D78" s="176"/>
      <c r="E78" s="176"/>
      <c r="F78" s="176"/>
      <c r="G78" s="176"/>
      <c r="H78" s="176"/>
      <c r="I78" s="173"/>
      <c r="J78" s="188" t="s">
        <v>157</v>
      </c>
      <c r="K78" s="177"/>
      <c r="L78" s="177"/>
      <c r="M78" s="177"/>
      <c r="N78" s="177"/>
      <c r="O78" s="177"/>
      <c r="P78" s="177"/>
      <c r="Q78" s="177"/>
      <c r="R78" s="177"/>
      <c r="S78" s="177"/>
      <c r="T78" s="177"/>
      <c r="U78" s="177"/>
      <c r="V78" s="177"/>
      <c r="W78" s="177"/>
      <c r="X78" s="177"/>
      <c r="Y78" s="177"/>
      <c r="Z78" s="175"/>
    </row>
    <row r="79" spans="1:26" ht="20.100000000000001" customHeight="1" x14ac:dyDescent="0.15">
      <c r="A79" s="153">
        <f>IFERROR(IF(OR(AND($I63="する",OR(TRIM($I79)="", NOT(OR(IFERROR(SEARCH(" ",$I79),0)&gt;0, IFERROR(SEARCH("　",$I79),0)&gt;0)))),AND($I63="しない",NOT(ISBLANK($I79)))),1001,0),3)</f>
        <v>0</v>
      </c>
      <c r="B79" s="153"/>
      <c r="C79" s="170"/>
      <c r="D79" s="171">
        <v>7</v>
      </c>
      <c r="E79" s="151" t="s">
        <v>138</v>
      </c>
      <c r="I79" s="60"/>
      <c r="J79" s="60"/>
      <c r="K79" s="60"/>
      <c r="L79" s="60"/>
      <c r="M79" s="60"/>
      <c r="N79" s="60"/>
      <c r="O79" s="60"/>
      <c r="P79" s="60"/>
      <c r="Q79" s="60"/>
      <c r="R79" s="60"/>
      <c r="S79" s="60"/>
      <c r="T79" s="60"/>
      <c r="U79" s="60"/>
      <c r="V79" s="60"/>
      <c r="W79" s="60"/>
      <c r="X79" s="60"/>
      <c r="Y79" s="60"/>
      <c r="Z79" s="175"/>
    </row>
    <row r="80" spans="1:26" ht="20.100000000000001" customHeight="1" x14ac:dyDescent="0.15">
      <c r="A80" s="153"/>
      <c r="B80" s="153"/>
      <c r="C80" s="179"/>
      <c r="D80" s="176"/>
      <c r="E80" s="200" t="s">
        <v>151</v>
      </c>
      <c r="F80" s="176"/>
      <c r="G80" s="176"/>
      <c r="H80" s="176"/>
      <c r="I80" s="182"/>
      <c r="J80" s="178" t="s">
        <v>123</v>
      </c>
      <c r="K80" s="178"/>
      <c r="L80" s="178"/>
      <c r="M80" s="178"/>
      <c r="N80" s="178"/>
      <c r="O80" s="178"/>
      <c r="P80" s="178"/>
      <c r="Q80" s="178"/>
      <c r="R80" s="178"/>
      <c r="S80" s="178"/>
      <c r="T80" s="178"/>
      <c r="U80" s="178"/>
      <c r="V80" s="178"/>
      <c r="W80" s="178"/>
      <c r="X80" s="178"/>
      <c r="Y80" s="178"/>
      <c r="Z80" s="175"/>
    </row>
    <row r="81" spans="1:27" ht="20.100000000000001" customHeight="1" x14ac:dyDescent="0.15">
      <c r="A81" s="153">
        <f>IFERROR(IF(OR(AND($I63="する",OR(TRIM($I81)="", NOT(OR(IFERROR(SEARCH(" ",$I81),0)&gt;0, IFERROR(SEARCH("　",$I81),0)&gt;0)))),AND($I63="しない",NOT(ISBLANK($I81)))),1001,0),3)</f>
        <v>0</v>
      </c>
      <c r="B81" s="153"/>
      <c r="C81" s="170"/>
      <c r="D81" s="171">
        <v>8</v>
      </c>
      <c r="E81" s="151" t="s">
        <v>138</v>
      </c>
      <c r="I81" s="60"/>
      <c r="J81" s="60"/>
      <c r="K81" s="60"/>
      <c r="L81" s="60"/>
      <c r="M81" s="60"/>
      <c r="N81" s="60"/>
      <c r="O81" s="60"/>
      <c r="P81" s="60"/>
      <c r="Q81" s="60"/>
      <c r="R81" s="60"/>
      <c r="S81" s="60"/>
      <c r="T81" s="60"/>
      <c r="U81" s="60"/>
      <c r="V81" s="60"/>
      <c r="W81" s="60"/>
      <c r="X81" s="60"/>
      <c r="Y81" s="60"/>
      <c r="Z81" s="175"/>
    </row>
    <row r="82" spans="1:27" ht="20.100000000000001" customHeight="1" x14ac:dyDescent="0.15">
      <c r="A82" s="153"/>
      <c r="B82" s="153"/>
      <c r="C82" s="179"/>
      <c r="D82" s="176"/>
      <c r="E82" s="176"/>
      <c r="F82" s="176"/>
      <c r="G82" s="176"/>
      <c r="H82" s="176"/>
      <c r="I82" s="182"/>
      <c r="J82" s="178" t="s">
        <v>125</v>
      </c>
      <c r="K82" s="178"/>
      <c r="L82" s="178"/>
      <c r="M82" s="178"/>
      <c r="N82" s="178"/>
      <c r="O82" s="178"/>
      <c r="P82" s="178"/>
      <c r="Q82" s="178"/>
      <c r="R82" s="178"/>
      <c r="S82" s="178"/>
      <c r="T82" s="178"/>
      <c r="U82" s="178"/>
      <c r="V82" s="178"/>
      <c r="W82" s="178"/>
      <c r="X82" s="178"/>
      <c r="Y82" s="178"/>
      <c r="Z82" s="175"/>
    </row>
    <row r="83" spans="1:27" ht="20.100000000000001" customHeight="1" x14ac:dyDescent="0.15">
      <c r="A83" s="153">
        <f>IFERROR(IF(OR(AND($I63="する",NOT(AND(TRIM($I83)&lt;&gt;"",ISNUMBER(VALUE(SUBSTITUTE($I83,"-",""))),IFERROR(SEARCH("-",$I83),0)&gt;0))), AND($I63="しない",NOT(ISBLANK($I83)))),1001,0),3)</f>
        <v>0</v>
      </c>
      <c r="B83" s="153"/>
      <c r="C83" s="170"/>
      <c r="D83" s="171">
        <v>9</v>
      </c>
      <c r="E83" s="151" t="s">
        <v>126</v>
      </c>
      <c r="I83" s="60"/>
      <c r="J83" s="60"/>
      <c r="K83" s="60"/>
      <c r="L83" s="60"/>
      <c r="M83" s="60"/>
      <c r="O83" s="183" t="s">
        <v>127</v>
      </c>
      <c r="P83" s="1"/>
      <c r="Q83" s="151" t="s">
        <v>128</v>
      </c>
      <c r="Y83" s="177"/>
      <c r="Z83" s="175"/>
    </row>
    <row r="84" spans="1:27" ht="20.100000000000001" customHeight="1" x14ac:dyDescent="0.15">
      <c r="A84" s="153">
        <f>IFERROR(IF(AND($I63="しない",NOT(ISBLANK($P83))),1001,0),3)</f>
        <v>0</v>
      </c>
      <c r="B84" s="153"/>
      <c r="C84" s="179"/>
      <c r="D84" s="176"/>
      <c r="E84" s="176"/>
      <c r="F84" s="176"/>
      <c r="G84" s="176"/>
      <c r="H84" s="176"/>
      <c r="I84" s="173"/>
      <c r="J84" s="178" t="s">
        <v>129</v>
      </c>
      <c r="K84" s="177"/>
      <c r="L84" s="177"/>
      <c r="M84" s="177"/>
      <c r="N84" s="177"/>
      <c r="O84" s="177"/>
      <c r="P84" s="177"/>
      <c r="Q84" s="177"/>
      <c r="R84" s="177"/>
      <c r="S84" s="177"/>
      <c r="T84" s="177"/>
      <c r="U84" s="177"/>
      <c r="V84" s="177"/>
      <c r="W84" s="177"/>
      <c r="X84" s="177"/>
      <c r="Y84" s="177"/>
      <c r="Z84" s="175"/>
    </row>
    <row r="85" spans="1:27" ht="20.100000000000001" customHeight="1" x14ac:dyDescent="0.15">
      <c r="A85" s="153">
        <f>IFERROR(IF(OR(AND($I63="する",NOT(AND(TRIM($I85)&lt;&gt;"",ISNUMBER(VALUE(SUBSTITUTE($I85,"-",""))),IFERROR(SEARCH("-",$I85),0)&gt;0))), AND($I63="しない",NOT(ISBLANK($I85)))),1001,0),3)</f>
        <v>0</v>
      </c>
      <c r="B85" s="153"/>
      <c r="C85" s="170"/>
      <c r="D85" s="171">
        <v>10</v>
      </c>
      <c r="E85" s="151" t="s">
        <v>130</v>
      </c>
      <c r="I85" s="60"/>
      <c r="J85" s="60"/>
      <c r="K85" s="60"/>
      <c r="L85" s="60"/>
      <c r="M85" s="60"/>
      <c r="N85" s="177"/>
      <c r="O85" s="177"/>
      <c r="P85" s="177"/>
      <c r="Q85" s="177"/>
      <c r="R85" s="177"/>
      <c r="S85" s="177"/>
      <c r="T85" s="177"/>
      <c r="U85" s="177"/>
      <c r="V85" s="177"/>
      <c r="W85" s="177"/>
      <c r="X85" s="177"/>
      <c r="Y85" s="177"/>
      <c r="Z85" s="175"/>
    </row>
    <row r="86" spans="1:27" ht="20.100000000000001" customHeight="1" x14ac:dyDescent="0.15">
      <c r="A86" s="153"/>
      <c r="B86" s="153"/>
      <c r="C86" s="179"/>
      <c r="D86" s="176"/>
      <c r="E86" s="176"/>
      <c r="F86" s="176"/>
      <c r="G86" s="176"/>
      <c r="H86" s="176"/>
      <c r="I86" s="173"/>
      <c r="J86" s="178" t="s">
        <v>238</v>
      </c>
      <c r="K86" s="177"/>
      <c r="L86" s="177"/>
      <c r="M86" s="177"/>
      <c r="N86" s="177"/>
      <c r="O86" s="177"/>
      <c r="P86" s="177"/>
      <c r="Q86" s="177"/>
      <c r="R86" s="177"/>
      <c r="S86" s="177"/>
      <c r="T86" s="177"/>
      <c r="U86" s="177"/>
      <c r="V86" s="177"/>
      <c r="W86" s="177"/>
      <c r="X86" s="177"/>
      <c r="Y86" s="177"/>
      <c r="Z86" s="175"/>
    </row>
    <row r="87" spans="1:27" ht="20.100000000000001" customHeight="1" x14ac:dyDescent="0.15">
      <c r="A87" s="153">
        <f>IFERROR(IF(OR(AND($I63="する",NOT(IFERROR(SEARCH("@",$I87),0)&gt;0)),AND($I63="しない",NOT(ISBLANK($I87)))),1001,0),3)</f>
        <v>0</v>
      </c>
      <c r="B87" s="153"/>
      <c r="C87" s="179"/>
      <c r="D87" s="171">
        <v>11</v>
      </c>
      <c r="E87" s="151" t="s">
        <v>131</v>
      </c>
      <c r="I87" s="60"/>
      <c r="J87" s="60"/>
      <c r="K87" s="60"/>
      <c r="L87" s="60"/>
      <c r="M87" s="60"/>
      <c r="N87" s="60"/>
      <c r="O87" s="60"/>
      <c r="P87" s="60"/>
      <c r="Q87" s="77"/>
      <c r="R87" s="60"/>
      <c r="S87" s="60"/>
      <c r="T87" s="60"/>
      <c r="U87" s="60"/>
      <c r="V87" s="60"/>
      <c r="W87" s="60"/>
      <c r="X87" s="60"/>
      <c r="Y87" s="60"/>
      <c r="Z87" s="175"/>
    </row>
    <row r="88" spans="1:27" ht="20.100000000000001" customHeight="1" x14ac:dyDescent="0.15">
      <c r="A88" s="153"/>
      <c r="B88" s="153"/>
      <c r="C88" s="179"/>
      <c r="D88" s="171"/>
      <c r="I88" s="173"/>
      <c r="J88" s="184" t="s">
        <v>211</v>
      </c>
      <c r="K88" s="201"/>
      <c r="L88" s="177"/>
      <c r="M88" s="177"/>
      <c r="N88" s="177"/>
      <c r="O88" s="177"/>
      <c r="P88" s="177"/>
      <c r="Q88" s="202"/>
      <c r="R88" s="177"/>
      <c r="S88" s="177"/>
      <c r="T88" s="177"/>
      <c r="U88" s="177"/>
      <c r="V88" s="177"/>
      <c r="W88" s="177"/>
      <c r="X88" s="177"/>
      <c r="Y88" s="177"/>
      <c r="Z88" s="176"/>
      <c r="AA88" s="187"/>
    </row>
    <row r="89" spans="1:27" ht="20.100000000000001" customHeight="1" x14ac:dyDescent="0.15">
      <c r="A89" s="153"/>
      <c r="B89" s="153"/>
      <c r="C89" s="190"/>
      <c r="D89" s="191"/>
      <c r="E89" s="191"/>
      <c r="F89" s="191"/>
      <c r="G89" s="191"/>
      <c r="H89" s="191"/>
      <c r="I89" s="203"/>
      <c r="J89" s="204"/>
      <c r="K89" s="205"/>
      <c r="L89" s="204"/>
      <c r="M89" s="204"/>
      <c r="N89" s="204"/>
      <c r="O89" s="204"/>
      <c r="P89" s="204"/>
      <c r="Q89" s="206"/>
      <c r="R89" s="204"/>
      <c r="S89" s="204"/>
      <c r="T89" s="204"/>
      <c r="U89" s="204"/>
      <c r="V89" s="204"/>
      <c r="W89" s="204"/>
      <c r="X89" s="204"/>
      <c r="Y89" s="204"/>
      <c r="Z89" s="191"/>
      <c r="AA89" s="187"/>
    </row>
    <row r="90" spans="1:27" ht="20.100000000000001" customHeight="1" x14ac:dyDescent="0.15">
      <c r="A90" s="153"/>
      <c r="B90" s="153"/>
      <c r="C90" s="176"/>
      <c r="D90" s="176"/>
      <c r="E90" s="176"/>
      <c r="F90" s="176"/>
      <c r="G90" s="176"/>
      <c r="H90" s="176"/>
      <c r="I90" s="195"/>
      <c r="J90" s="176"/>
      <c r="K90" s="207"/>
      <c r="L90" s="176"/>
      <c r="M90" s="176"/>
      <c r="N90" s="176"/>
      <c r="O90" s="176"/>
      <c r="P90" s="176"/>
      <c r="Q90" s="176"/>
      <c r="R90" s="176"/>
      <c r="S90" s="176"/>
      <c r="T90" s="176"/>
      <c r="U90" s="176"/>
      <c r="V90" s="176"/>
      <c r="W90" s="176"/>
      <c r="X90" s="176"/>
      <c r="Y90" s="176"/>
      <c r="Z90" s="176"/>
    </row>
    <row r="91" spans="1:27" ht="15.75" hidden="1" customHeight="1" x14ac:dyDescent="0.15">
      <c r="A91" s="153"/>
      <c r="B91" s="153"/>
      <c r="C91" s="176"/>
      <c r="D91" s="176"/>
      <c r="E91" s="176"/>
      <c r="F91" s="176"/>
      <c r="G91" s="176"/>
      <c r="H91" s="176"/>
      <c r="I91" s="195"/>
      <c r="J91" s="176"/>
      <c r="K91" s="207"/>
      <c r="L91" s="176"/>
      <c r="M91" s="176"/>
      <c r="N91" s="176"/>
      <c r="O91" s="176"/>
      <c r="P91" s="176"/>
      <c r="Q91" s="176"/>
      <c r="R91" s="176"/>
      <c r="S91" s="176"/>
      <c r="T91" s="176"/>
      <c r="U91" s="176"/>
      <c r="V91" s="176"/>
      <c r="W91" s="176"/>
      <c r="X91" s="176"/>
      <c r="Y91" s="176"/>
      <c r="Z91" s="176"/>
    </row>
    <row r="92" spans="1:27" ht="15.75" hidden="1" customHeight="1" x14ac:dyDescent="0.15">
      <c r="A92" s="153"/>
      <c r="B92" s="153"/>
      <c r="C92" s="176"/>
      <c r="D92" s="176"/>
      <c r="E92" s="176"/>
      <c r="F92" s="176"/>
      <c r="G92" s="176"/>
      <c r="H92" s="176"/>
      <c r="I92" s="195"/>
      <c r="J92" s="176"/>
      <c r="K92" s="207"/>
      <c r="L92" s="176"/>
      <c r="M92" s="176"/>
      <c r="N92" s="176"/>
      <c r="O92" s="176"/>
      <c r="P92" s="176"/>
      <c r="Q92" s="176"/>
      <c r="R92" s="176"/>
      <c r="S92" s="176"/>
      <c r="T92" s="176"/>
      <c r="U92" s="176"/>
      <c r="V92" s="176"/>
      <c r="W92" s="176"/>
      <c r="X92" s="176"/>
      <c r="Y92" s="176"/>
      <c r="Z92" s="176"/>
    </row>
    <row r="93" spans="1:27" ht="15.75" hidden="1" customHeight="1" x14ac:dyDescent="0.15">
      <c r="A93" s="153"/>
      <c r="B93" s="153"/>
      <c r="C93" s="176"/>
      <c r="D93" s="176"/>
      <c r="E93" s="176"/>
      <c r="F93" s="176"/>
      <c r="G93" s="176"/>
      <c r="H93" s="176"/>
      <c r="I93" s="195"/>
      <c r="J93" s="176"/>
      <c r="K93" s="207"/>
      <c r="L93" s="176"/>
      <c r="M93" s="176"/>
      <c r="N93" s="176"/>
      <c r="O93" s="176"/>
      <c r="P93" s="176"/>
      <c r="Q93" s="176"/>
      <c r="R93" s="176"/>
      <c r="S93" s="176"/>
      <c r="T93" s="176"/>
      <c r="U93" s="176"/>
      <c r="V93" s="176"/>
      <c r="W93" s="176"/>
      <c r="X93" s="176"/>
      <c r="Y93" s="176"/>
      <c r="Z93" s="176"/>
    </row>
    <row r="94" spans="1:27" ht="15.75" hidden="1" customHeight="1" x14ac:dyDescent="0.15">
      <c r="A94" s="153"/>
      <c r="B94" s="153"/>
      <c r="C94" s="176"/>
      <c r="D94" s="176"/>
      <c r="E94" s="176"/>
      <c r="F94" s="176"/>
      <c r="G94" s="176"/>
      <c r="H94" s="176"/>
      <c r="I94" s="195"/>
      <c r="J94" s="176"/>
      <c r="K94" s="207"/>
      <c r="L94" s="176"/>
      <c r="M94" s="176"/>
      <c r="N94" s="176"/>
      <c r="O94" s="176"/>
      <c r="P94" s="176"/>
      <c r="Q94" s="176"/>
      <c r="R94" s="176"/>
      <c r="S94" s="176"/>
      <c r="T94" s="176"/>
      <c r="U94" s="176"/>
      <c r="V94" s="176"/>
      <c r="W94" s="176"/>
      <c r="X94" s="176"/>
      <c r="Y94" s="176"/>
      <c r="Z94" s="176"/>
    </row>
    <row r="95" spans="1:27" ht="15.75" hidden="1" customHeight="1" x14ac:dyDescent="0.15">
      <c r="A95" s="153"/>
      <c r="B95" s="153"/>
      <c r="C95" s="176"/>
      <c r="D95" s="176"/>
      <c r="E95" s="176"/>
      <c r="F95" s="176"/>
      <c r="G95" s="176"/>
      <c r="H95" s="176"/>
      <c r="I95" s="195"/>
      <c r="J95" s="176"/>
      <c r="K95" s="207"/>
      <c r="L95" s="176"/>
      <c r="M95" s="176"/>
      <c r="N95" s="176"/>
      <c r="O95" s="176"/>
      <c r="P95" s="176"/>
      <c r="Q95" s="176"/>
      <c r="R95" s="176"/>
      <c r="S95" s="176"/>
      <c r="T95" s="176"/>
      <c r="U95" s="176"/>
      <c r="V95" s="176"/>
      <c r="W95" s="176"/>
      <c r="X95" s="176"/>
      <c r="Y95" s="176"/>
      <c r="Z95" s="176"/>
    </row>
    <row r="96" spans="1:27" ht="15.75" hidden="1" customHeight="1" x14ac:dyDescent="0.15">
      <c r="A96" s="153"/>
      <c r="B96" s="153"/>
      <c r="C96" s="176"/>
      <c r="D96" s="176"/>
      <c r="E96" s="176"/>
      <c r="F96" s="176"/>
      <c r="G96" s="176"/>
      <c r="H96" s="176"/>
      <c r="I96" s="195"/>
      <c r="J96" s="176"/>
      <c r="K96" s="207"/>
      <c r="L96" s="176"/>
      <c r="M96" s="176"/>
      <c r="N96" s="176"/>
      <c r="O96" s="176"/>
      <c r="P96" s="176"/>
      <c r="Q96" s="176"/>
      <c r="R96" s="176"/>
      <c r="S96" s="176"/>
      <c r="T96" s="176"/>
      <c r="U96" s="176"/>
      <c r="V96" s="176"/>
      <c r="W96" s="176"/>
      <c r="X96" s="176"/>
      <c r="Y96" s="176"/>
      <c r="Z96" s="176"/>
    </row>
    <row r="97" spans="1:26" ht="15.75" hidden="1" customHeight="1" x14ac:dyDescent="0.15">
      <c r="A97" s="153"/>
      <c r="B97" s="153"/>
      <c r="C97" s="176"/>
      <c r="D97" s="176"/>
      <c r="E97" s="176"/>
      <c r="F97" s="176"/>
      <c r="G97" s="176"/>
      <c r="H97" s="176"/>
      <c r="I97" s="195"/>
      <c r="J97" s="176"/>
      <c r="K97" s="207"/>
      <c r="L97" s="176"/>
      <c r="M97" s="176"/>
      <c r="N97" s="176"/>
      <c r="O97" s="176"/>
      <c r="P97" s="176"/>
      <c r="Q97" s="176"/>
      <c r="R97" s="176"/>
      <c r="S97" s="176"/>
      <c r="T97" s="176"/>
      <c r="U97" s="176"/>
      <c r="V97" s="176"/>
      <c r="W97" s="176"/>
      <c r="X97" s="176"/>
      <c r="Y97" s="176"/>
      <c r="Z97" s="176"/>
    </row>
    <row r="98" spans="1:26" ht="15.75" hidden="1" customHeight="1" x14ac:dyDescent="0.15">
      <c r="A98" s="153"/>
      <c r="B98" s="153"/>
      <c r="C98" s="176"/>
      <c r="D98" s="176"/>
      <c r="E98" s="176"/>
      <c r="F98" s="176"/>
      <c r="G98" s="176"/>
      <c r="H98" s="176"/>
      <c r="I98" s="195"/>
      <c r="J98" s="176"/>
      <c r="K98" s="207"/>
      <c r="L98" s="176"/>
      <c r="M98" s="176"/>
      <c r="N98" s="176"/>
      <c r="O98" s="176"/>
      <c r="P98" s="176"/>
      <c r="Q98" s="176"/>
      <c r="R98" s="176"/>
      <c r="S98" s="176"/>
      <c r="T98" s="176"/>
      <c r="U98" s="176"/>
      <c r="V98" s="176"/>
      <c r="W98" s="176"/>
      <c r="X98" s="176"/>
      <c r="Y98" s="176"/>
      <c r="Z98" s="176"/>
    </row>
    <row r="99" spans="1:26" ht="15.75" hidden="1" customHeight="1" x14ac:dyDescent="0.15">
      <c r="A99" s="153"/>
      <c r="B99" s="153"/>
      <c r="C99" s="176"/>
      <c r="D99" s="176"/>
      <c r="E99" s="176"/>
      <c r="F99" s="176"/>
      <c r="G99" s="176"/>
      <c r="H99" s="176"/>
      <c r="I99" s="195"/>
      <c r="J99" s="176"/>
      <c r="K99" s="207"/>
      <c r="L99" s="176"/>
      <c r="M99" s="176"/>
      <c r="N99" s="176"/>
      <c r="O99" s="176"/>
      <c r="P99" s="176"/>
      <c r="Q99" s="176"/>
      <c r="R99" s="176"/>
      <c r="S99" s="176"/>
      <c r="T99" s="176"/>
      <c r="U99" s="176"/>
      <c r="V99" s="176"/>
      <c r="W99" s="176"/>
      <c r="X99" s="176"/>
      <c r="Y99" s="176"/>
      <c r="Z99" s="176"/>
    </row>
    <row r="100" spans="1:26" ht="15.75" hidden="1" customHeight="1" x14ac:dyDescent="0.15">
      <c r="A100" s="153"/>
      <c r="B100" s="153"/>
      <c r="C100" s="176"/>
      <c r="D100" s="176"/>
      <c r="E100" s="176"/>
      <c r="F100" s="176"/>
      <c r="G100" s="176"/>
      <c r="H100" s="176"/>
      <c r="I100" s="195"/>
      <c r="J100" s="176"/>
      <c r="K100" s="207"/>
      <c r="L100" s="176"/>
      <c r="M100" s="176"/>
      <c r="N100" s="176"/>
      <c r="O100" s="176"/>
      <c r="P100" s="176"/>
      <c r="Q100" s="176"/>
      <c r="R100" s="176"/>
      <c r="S100" s="176"/>
      <c r="T100" s="176"/>
      <c r="U100" s="176"/>
      <c r="V100" s="176"/>
      <c r="W100" s="176"/>
      <c r="X100" s="176"/>
      <c r="Y100" s="176"/>
      <c r="Z100" s="176"/>
    </row>
    <row r="101" spans="1:26" ht="15.75" hidden="1" customHeight="1" x14ac:dyDescent="0.15">
      <c r="A101" s="153"/>
      <c r="B101" s="153"/>
      <c r="C101" s="176"/>
      <c r="D101" s="176"/>
      <c r="E101" s="176"/>
      <c r="F101" s="176"/>
      <c r="G101" s="176"/>
      <c r="H101" s="176"/>
      <c r="I101" s="195"/>
      <c r="J101" s="176"/>
      <c r="K101" s="207"/>
      <c r="L101" s="176"/>
      <c r="M101" s="176"/>
      <c r="N101" s="176"/>
      <c r="O101" s="176"/>
      <c r="P101" s="176"/>
      <c r="Q101" s="176"/>
      <c r="R101" s="176"/>
      <c r="S101" s="176"/>
      <c r="T101" s="176"/>
      <c r="U101" s="176"/>
      <c r="V101" s="176"/>
      <c r="W101" s="176"/>
      <c r="X101" s="176"/>
      <c r="Y101" s="176"/>
      <c r="Z101" s="176"/>
    </row>
    <row r="102" spans="1:26" ht="15.75" hidden="1" customHeight="1" x14ac:dyDescent="0.15">
      <c r="A102" s="153"/>
      <c r="B102" s="153"/>
      <c r="C102" s="176"/>
      <c r="D102" s="176"/>
      <c r="E102" s="176"/>
      <c r="F102" s="176"/>
      <c r="G102" s="176"/>
      <c r="H102" s="176"/>
      <c r="I102" s="195"/>
      <c r="J102" s="176"/>
      <c r="K102" s="207"/>
      <c r="L102" s="176"/>
      <c r="M102" s="176"/>
      <c r="N102" s="176"/>
      <c r="O102" s="176"/>
      <c r="P102" s="176"/>
      <c r="Q102" s="176"/>
      <c r="R102" s="176"/>
      <c r="S102" s="176"/>
      <c r="T102" s="176"/>
      <c r="U102" s="176"/>
      <c r="V102" s="176"/>
      <c r="W102" s="176"/>
      <c r="X102" s="176"/>
      <c r="Y102" s="176"/>
      <c r="Z102" s="176"/>
    </row>
    <row r="103" spans="1:26" ht="15.75" hidden="1" customHeight="1" x14ac:dyDescent="0.15">
      <c r="A103" s="153"/>
      <c r="B103" s="153"/>
      <c r="C103" s="176"/>
      <c r="D103" s="176"/>
      <c r="E103" s="176"/>
      <c r="F103" s="176"/>
      <c r="G103" s="176"/>
      <c r="H103" s="176"/>
      <c r="I103" s="195"/>
      <c r="J103" s="176"/>
      <c r="K103" s="207"/>
      <c r="L103" s="176"/>
      <c r="M103" s="176"/>
      <c r="N103" s="176"/>
      <c r="O103" s="176"/>
      <c r="P103" s="176"/>
      <c r="Q103" s="176"/>
      <c r="R103" s="176"/>
      <c r="S103" s="176"/>
      <c r="T103" s="176"/>
      <c r="U103" s="176"/>
      <c r="V103" s="176"/>
      <c r="W103" s="176"/>
      <c r="X103" s="176"/>
      <c r="Y103" s="176"/>
      <c r="Z103" s="176"/>
    </row>
    <row r="104" spans="1:26" ht="15.75" hidden="1" customHeight="1" x14ac:dyDescent="0.15">
      <c r="A104" s="153"/>
      <c r="B104" s="153"/>
      <c r="C104" s="176"/>
      <c r="D104" s="176"/>
      <c r="E104" s="176"/>
      <c r="F104" s="176"/>
      <c r="G104" s="176"/>
      <c r="H104" s="176"/>
      <c r="I104" s="195"/>
      <c r="J104" s="176"/>
      <c r="K104" s="207"/>
      <c r="L104" s="176"/>
      <c r="M104" s="176"/>
      <c r="N104" s="176"/>
      <c r="O104" s="176"/>
      <c r="P104" s="176"/>
      <c r="Q104" s="176"/>
      <c r="R104" s="176"/>
      <c r="S104" s="176"/>
      <c r="T104" s="176"/>
      <c r="U104" s="176"/>
      <c r="V104" s="176"/>
      <c r="W104" s="176"/>
      <c r="X104" s="176"/>
      <c r="Y104" s="176"/>
      <c r="Z104" s="176"/>
    </row>
    <row r="105" spans="1:26" ht="15.75" hidden="1" customHeight="1" x14ac:dyDescent="0.15">
      <c r="A105" s="153"/>
      <c r="B105" s="153"/>
      <c r="C105" s="176"/>
      <c r="D105" s="176"/>
      <c r="E105" s="176"/>
      <c r="F105" s="176"/>
      <c r="G105" s="176"/>
      <c r="H105" s="176"/>
      <c r="I105" s="195"/>
      <c r="J105" s="176"/>
      <c r="K105" s="207"/>
      <c r="L105" s="176"/>
      <c r="M105" s="176"/>
      <c r="N105" s="176"/>
      <c r="O105" s="176"/>
      <c r="P105" s="176"/>
      <c r="Q105" s="176"/>
      <c r="R105" s="176"/>
      <c r="S105" s="176"/>
      <c r="T105" s="176"/>
      <c r="U105" s="176"/>
      <c r="V105" s="176"/>
      <c r="W105" s="176"/>
      <c r="X105" s="176"/>
      <c r="Y105" s="176"/>
      <c r="Z105" s="176"/>
    </row>
    <row r="106" spans="1:26" ht="15.75" hidden="1" customHeight="1" x14ac:dyDescent="0.15">
      <c r="A106" s="153"/>
      <c r="B106" s="153"/>
      <c r="C106" s="176"/>
      <c r="D106" s="176"/>
      <c r="E106" s="176"/>
      <c r="F106" s="176"/>
      <c r="G106" s="176"/>
      <c r="H106" s="176"/>
      <c r="I106" s="195"/>
      <c r="J106" s="176"/>
      <c r="K106" s="207"/>
      <c r="L106" s="176"/>
      <c r="M106" s="176"/>
      <c r="N106" s="176"/>
      <c r="O106" s="176"/>
      <c r="P106" s="176"/>
      <c r="Q106" s="176"/>
      <c r="R106" s="176"/>
      <c r="S106" s="176"/>
      <c r="T106" s="176"/>
      <c r="U106" s="176"/>
      <c r="V106" s="176"/>
      <c r="W106" s="176"/>
      <c r="X106" s="176"/>
      <c r="Y106" s="176"/>
      <c r="Z106" s="176"/>
    </row>
    <row r="107" spans="1:26" ht="15.75" hidden="1" customHeight="1" x14ac:dyDescent="0.15">
      <c r="A107" s="153"/>
      <c r="B107" s="153"/>
      <c r="C107" s="176"/>
      <c r="D107" s="176"/>
      <c r="E107" s="176"/>
      <c r="F107" s="176"/>
      <c r="G107" s="176"/>
      <c r="H107" s="176"/>
      <c r="I107" s="195"/>
      <c r="J107" s="176"/>
      <c r="K107" s="207"/>
      <c r="L107" s="176"/>
      <c r="M107" s="176"/>
      <c r="N107" s="176"/>
      <c r="O107" s="176"/>
      <c r="P107" s="176"/>
      <c r="Q107" s="176"/>
      <c r="R107" s="176"/>
      <c r="S107" s="176"/>
      <c r="T107" s="176"/>
      <c r="U107" s="176"/>
      <c r="V107" s="176"/>
      <c r="W107" s="176"/>
      <c r="X107" s="176"/>
      <c r="Y107" s="176"/>
      <c r="Z107" s="176"/>
    </row>
    <row r="108" spans="1:26" ht="20.100000000000001" customHeight="1" x14ac:dyDescent="0.15">
      <c r="A108" s="153"/>
      <c r="B108" s="153"/>
      <c r="C108" s="176"/>
      <c r="D108" s="176"/>
      <c r="E108" s="176"/>
      <c r="F108" s="176"/>
      <c r="G108" s="176"/>
      <c r="H108" s="176"/>
      <c r="I108" s="195"/>
      <c r="J108" s="176"/>
      <c r="K108" s="207"/>
      <c r="L108" s="176"/>
      <c r="M108" s="176"/>
      <c r="N108" s="176"/>
      <c r="O108" s="176"/>
      <c r="P108" s="176"/>
      <c r="Q108" s="176"/>
      <c r="R108" s="176"/>
      <c r="S108" s="176"/>
      <c r="T108" s="176"/>
      <c r="U108" s="176"/>
      <c r="V108" s="176"/>
      <c r="W108" s="176"/>
      <c r="X108" s="176"/>
      <c r="Y108" s="176"/>
      <c r="Z108" s="176"/>
    </row>
    <row r="109" spans="1:26" ht="20.100000000000001" customHeight="1" x14ac:dyDescent="0.15">
      <c r="A109" s="153"/>
      <c r="B109" s="153"/>
      <c r="C109" s="163" t="s">
        <v>139</v>
      </c>
      <c r="D109" s="164"/>
      <c r="E109" s="164"/>
      <c r="F109" s="164"/>
      <c r="G109" s="164"/>
      <c r="H109" s="165"/>
      <c r="Q109" s="208"/>
    </row>
    <row r="110" spans="1:26" ht="15" customHeight="1" x14ac:dyDescent="0.15">
      <c r="A110" s="153"/>
      <c r="B110" s="153"/>
      <c r="C110" s="209"/>
      <c r="D110" s="210"/>
      <c r="E110" s="210"/>
      <c r="F110" s="210"/>
      <c r="G110" s="210"/>
      <c r="H110" s="210"/>
      <c r="I110" s="211"/>
      <c r="J110" s="168"/>
      <c r="K110" s="211"/>
      <c r="L110" s="168"/>
      <c r="M110" s="168"/>
      <c r="N110" s="168"/>
      <c r="O110" s="168"/>
      <c r="P110" s="168"/>
      <c r="Q110" s="212"/>
      <c r="R110" s="168"/>
      <c r="S110" s="168"/>
      <c r="T110" s="168"/>
      <c r="U110" s="168"/>
      <c r="V110" s="168"/>
      <c r="W110" s="168"/>
      <c r="X110" s="168"/>
      <c r="Y110" s="168"/>
      <c r="Z110" s="169"/>
    </row>
    <row r="111" spans="1:26" ht="30" customHeight="1" x14ac:dyDescent="0.15">
      <c r="A111" s="153"/>
      <c r="B111" s="153"/>
      <c r="C111" s="209"/>
      <c r="D111" s="213" t="s">
        <v>178</v>
      </c>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175"/>
    </row>
    <row r="112" spans="1:26" ht="20.100000000000001" customHeight="1" x14ac:dyDescent="0.15">
      <c r="A112" s="153"/>
      <c r="B112" s="153"/>
      <c r="C112" s="170"/>
      <c r="D112" s="171">
        <v>1</v>
      </c>
      <c r="E112" s="151" t="s">
        <v>140</v>
      </c>
      <c r="I112" s="60"/>
      <c r="J112" s="60"/>
      <c r="K112" s="60"/>
      <c r="L112" s="60"/>
      <c r="M112" s="60"/>
      <c r="N112" s="60"/>
      <c r="O112" s="60"/>
      <c r="P112" s="60"/>
      <c r="Q112" s="117"/>
      <c r="R112" s="60"/>
      <c r="S112" s="60"/>
      <c r="T112" s="60"/>
      <c r="U112" s="60"/>
      <c r="V112" s="60"/>
      <c r="W112" s="60"/>
      <c r="X112" s="60"/>
      <c r="Y112" s="60"/>
      <c r="Z112" s="175"/>
    </row>
    <row r="113" spans="1:26" ht="20.100000000000001" customHeight="1" x14ac:dyDescent="0.15">
      <c r="A113" s="153"/>
      <c r="B113" s="153"/>
      <c r="C113" s="170"/>
      <c r="D113" s="171"/>
      <c r="E113" s="176"/>
      <c r="F113" s="176"/>
      <c r="G113" s="176"/>
      <c r="H113" s="176"/>
      <c r="I113" s="182"/>
      <c r="J113" s="178" t="s">
        <v>141</v>
      </c>
      <c r="K113" s="201"/>
      <c r="L113" s="177"/>
      <c r="M113" s="177"/>
      <c r="N113" s="177"/>
      <c r="O113" s="177"/>
      <c r="P113" s="177"/>
      <c r="Q113" s="214"/>
      <c r="R113" s="177"/>
      <c r="S113" s="177"/>
      <c r="T113" s="177"/>
      <c r="U113" s="177"/>
      <c r="V113" s="177"/>
      <c r="W113" s="177"/>
      <c r="X113" s="177"/>
      <c r="Y113" s="177"/>
      <c r="Z113" s="175"/>
    </row>
    <row r="114" spans="1:26" ht="20.100000000000001" customHeight="1" x14ac:dyDescent="0.15">
      <c r="A114" s="153">
        <f>IFERROR(IF(AND(TRIM($I114)&lt;&gt;"", NOT(OR(IFERROR(SEARCH(" ",$I114),0)&gt;0, IFERROR(SEARCH("　",$I114),0)&gt;0))),1001,0),3)</f>
        <v>0</v>
      </c>
      <c r="B114" s="153"/>
      <c r="C114" s="170"/>
      <c r="D114" s="171">
        <f>D112+1</f>
        <v>2</v>
      </c>
      <c r="E114" s="151" t="s">
        <v>152</v>
      </c>
      <c r="I114" s="60"/>
      <c r="J114" s="60"/>
      <c r="K114" s="60"/>
      <c r="L114" s="60"/>
      <c r="M114" s="60"/>
      <c r="N114" s="60"/>
      <c r="O114" s="60"/>
      <c r="P114" s="60"/>
      <c r="Q114" s="60"/>
      <c r="R114" s="60"/>
      <c r="S114" s="60"/>
      <c r="T114" s="60"/>
      <c r="U114" s="60"/>
      <c r="V114" s="60"/>
      <c r="W114" s="60"/>
      <c r="X114" s="60"/>
      <c r="Y114" s="60"/>
      <c r="Z114" s="175"/>
    </row>
    <row r="115" spans="1:26" ht="20.100000000000001" customHeight="1" x14ac:dyDescent="0.15">
      <c r="A115" s="153"/>
      <c r="B115" s="153"/>
      <c r="C115" s="170"/>
      <c r="D115" s="171"/>
      <c r="E115" s="176"/>
      <c r="F115" s="176"/>
      <c r="G115" s="176"/>
      <c r="H115" s="176"/>
      <c r="I115" s="182"/>
      <c r="J115" s="178" t="s">
        <v>123</v>
      </c>
      <c r="K115" s="178"/>
      <c r="L115" s="178"/>
      <c r="M115" s="178"/>
      <c r="N115" s="178"/>
      <c r="O115" s="178"/>
      <c r="P115" s="178"/>
      <c r="Q115" s="178"/>
      <c r="R115" s="178"/>
      <c r="S115" s="178"/>
      <c r="T115" s="178"/>
      <c r="U115" s="178"/>
      <c r="V115" s="178"/>
      <c r="W115" s="178"/>
      <c r="X115" s="178"/>
      <c r="Y115" s="178"/>
      <c r="Z115" s="175"/>
    </row>
    <row r="116" spans="1:26" ht="20.100000000000001" customHeight="1" x14ac:dyDescent="0.15">
      <c r="A116" s="153">
        <f>IFERROR(IF(AND(TRIM($I116)&lt;&gt;"", NOT(OR(IFERROR(SEARCH(" ",$I116),0)&gt;0, IFERROR(SEARCH("　",$I116),0)&gt;0))),1001,0),3)</f>
        <v>0</v>
      </c>
      <c r="B116" s="153"/>
      <c r="C116" s="170"/>
      <c r="D116" s="171">
        <f>D114+1</f>
        <v>3</v>
      </c>
      <c r="E116" s="151" t="s">
        <v>153</v>
      </c>
      <c r="I116" s="60"/>
      <c r="J116" s="60"/>
      <c r="K116" s="60"/>
      <c r="L116" s="60"/>
      <c r="M116" s="60"/>
      <c r="N116" s="60"/>
      <c r="O116" s="60"/>
      <c r="P116" s="60"/>
      <c r="Q116" s="60"/>
      <c r="R116" s="60"/>
      <c r="S116" s="60"/>
      <c r="T116" s="60"/>
      <c r="U116" s="60"/>
      <c r="V116" s="60"/>
      <c r="W116" s="60"/>
      <c r="X116" s="60"/>
      <c r="Y116" s="60"/>
      <c r="Z116" s="175"/>
    </row>
    <row r="117" spans="1:26" ht="20.100000000000001" customHeight="1" x14ac:dyDescent="0.15">
      <c r="A117" s="153"/>
      <c r="B117" s="153"/>
      <c r="C117" s="170"/>
      <c r="D117" s="176"/>
      <c r="E117" s="176"/>
      <c r="F117" s="176"/>
      <c r="G117" s="176"/>
      <c r="H117" s="176"/>
      <c r="I117" s="182"/>
      <c r="J117" s="178" t="s">
        <v>125</v>
      </c>
      <c r="K117" s="178"/>
      <c r="L117" s="178"/>
      <c r="M117" s="178"/>
      <c r="N117" s="178"/>
      <c r="O117" s="178"/>
      <c r="P117" s="178"/>
      <c r="Q117" s="178"/>
      <c r="R117" s="178"/>
      <c r="S117" s="178"/>
      <c r="T117" s="178"/>
      <c r="U117" s="178"/>
      <c r="V117" s="178"/>
      <c r="W117" s="178"/>
      <c r="X117" s="178"/>
      <c r="Y117" s="178"/>
      <c r="Z117" s="175"/>
    </row>
    <row r="118" spans="1:26" ht="20.100000000000001" customHeight="1" x14ac:dyDescent="0.15">
      <c r="A118" s="153"/>
      <c r="B118" s="153"/>
      <c r="C118" s="170"/>
      <c r="D118" s="171">
        <f>D116+1</f>
        <v>4</v>
      </c>
      <c r="E118" s="151" t="s">
        <v>118</v>
      </c>
      <c r="I118" s="102"/>
      <c r="J118" s="103"/>
      <c r="K118" s="103"/>
      <c r="L118" s="103"/>
      <c r="M118" s="103"/>
      <c r="N118" s="176"/>
      <c r="O118" s="176"/>
      <c r="P118" s="176"/>
      <c r="Q118" s="176"/>
      <c r="R118" s="176"/>
      <c r="S118" s="176"/>
      <c r="T118" s="176"/>
      <c r="U118" s="176"/>
      <c r="V118" s="176"/>
      <c r="W118" s="176"/>
      <c r="X118" s="176"/>
      <c r="Y118" s="176"/>
      <c r="Z118" s="175"/>
    </row>
    <row r="119" spans="1:26" ht="20.100000000000001" customHeight="1" x14ac:dyDescent="0.15">
      <c r="A119" s="153"/>
      <c r="B119" s="153"/>
      <c r="C119" s="170"/>
      <c r="D119" s="171"/>
      <c r="E119" s="176"/>
      <c r="F119" s="176"/>
      <c r="G119" s="176"/>
      <c r="H119" s="176"/>
      <c r="I119" s="173"/>
      <c r="J119" s="178" t="s">
        <v>214</v>
      </c>
      <c r="K119" s="177"/>
      <c r="L119" s="177"/>
      <c r="M119" s="177"/>
      <c r="N119" s="177"/>
      <c r="O119" s="177"/>
      <c r="P119" s="177"/>
      <c r="Q119" s="177"/>
      <c r="R119" s="177"/>
      <c r="S119" s="177"/>
      <c r="T119" s="177"/>
      <c r="U119" s="177"/>
      <c r="V119" s="177"/>
      <c r="W119" s="177"/>
      <c r="X119" s="177"/>
      <c r="Y119" s="177"/>
      <c r="Z119" s="175"/>
    </row>
    <row r="120" spans="1:26" ht="20.100000000000001" customHeight="1" x14ac:dyDescent="0.15">
      <c r="A120" s="153">
        <f>IFERROR(IF(AND(TRIM($I120)&lt;&gt;"", AND(OR(ISERROR(FIND("@"&amp;LEFT($I120,3)&amp;"@", 都道府県3))=FALSE, ISERROR(FIND("@"&amp;LEFT($I120,4)&amp;"@",都道府県4))=FALSE))=FALSE),1001,0),3)</f>
        <v>0</v>
      </c>
      <c r="B120" s="153"/>
      <c r="C120" s="170"/>
      <c r="D120" s="171">
        <f>D118+1</f>
        <v>5</v>
      </c>
      <c r="E120" s="151" t="s">
        <v>119</v>
      </c>
      <c r="I120" s="105"/>
      <c r="J120" s="105"/>
      <c r="K120" s="105"/>
      <c r="L120" s="105"/>
      <c r="M120" s="105"/>
      <c r="N120" s="105"/>
      <c r="O120" s="105"/>
      <c r="P120" s="105"/>
      <c r="Q120" s="106"/>
      <c r="R120" s="105"/>
      <c r="S120" s="105"/>
      <c r="T120" s="105"/>
      <c r="U120" s="105"/>
      <c r="V120" s="105"/>
      <c r="W120" s="105"/>
      <c r="X120" s="105"/>
      <c r="Y120" s="105"/>
      <c r="Z120" s="175"/>
    </row>
    <row r="121" spans="1:26" ht="20.100000000000001" customHeight="1" x14ac:dyDescent="0.15">
      <c r="A121" s="153"/>
      <c r="B121" s="153"/>
      <c r="C121" s="170"/>
      <c r="D121" s="171"/>
      <c r="E121" s="176"/>
      <c r="F121" s="176"/>
      <c r="G121" s="176"/>
      <c r="H121" s="176"/>
      <c r="I121" s="173"/>
      <c r="J121" s="178" t="s">
        <v>154</v>
      </c>
      <c r="K121" s="177"/>
      <c r="L121" s="177"/>
      <c r="M121" s="177"/>
      <c r="N121" s="177"/>
      <c r="O121" s="177"/>
      <c r="P121" s="177"/>
      <c r="Q121" s="177"/>
      <c r="R121" s="177"/>
      <c r="S121" s="177"/>
      <c r="T121" s="177"/>
      <c r="U121" s="177"/>
      <c r="V121" s="177"/>
      <c r="W121" s="177"/>
      <c r="X121" s="177"/>
      <c r="Y121" s="177"/>
      <c r="Z121" s="175"/>
    </row>
    <row r="122" spans="1:26" ht="20.100000000000001" customHeight="1" x14ac:dyDescent="0.15">
      <c r="A122" s="153">
        <f>IFERROR(IF(AND(TRIM($I122)&lt;&gt;"", NOT(AND(ISNUMBER(VALUE(SUBSTITUTE($I122,"-",""))), IFERROR(SEARCH("-",$I122),0)&gt;0))),1001,0),3)</f>
        <v>0</v>
      </c>
      <c r="B122" s="153"/>
      <c r="C122" s="170"/>
      <c r="D122" s="171">
        <f>D120+1</f>
        <v>6</v>
      </c>
      <c r="E122" s="151" t="s">
        <v>126</v>
      </c>
      <c r="I122" s="60"/>
      <c r="J122" s="60"/>
      <c r="K122" s="60"/>
      <c r="L122" s="60"/>
      <c r="M122" s="60"/>
      <c r="O122" s="183" t="s">
        <v>127</v>
      </c>
      <c r="P122" s="1"/>
      <c r="Q122" s="151" t="s">
        <v>128</v>
      </c>
      <c r="Y122" s="177"/>
      <c r="Z122" s="175"/>
    </row>
    <row r="123" spans="1:26" ht="20.100000000000001" customHeight="1" x14ac:dyDescent="0.15">
      <c r="A123" s="153"/>
      <c r="B123" s="153"/>
      <c r="C123" s="179"/>
      <c r="D123" s="176"/>
      <c r="E123" s="176"/>
      <c r="F123" s="176"/>
      <c r="G123" s="176"/>
      <c r="H123" s="176"/>
      <c r="I123" s="173"/>
      <c r="J123" s="178" t="s">
        <v>155</v>
      </c>
      <c r="K123" s="177"/>
      <c r="L123" s="177"/>
      <c r="M123" s="177"/>
      <c r="N123" s="177"/>
      <c r="O123" s="177"/>
      <c r="P123" s="177"/>
      <c r="Q123" s="177"/>
      <c r="R123" s="177"/>
      <c r="S123" s="177"/>
      <c r="T123" s="177"/>
      <c r="U123" s="177"/>
      <c r="V123" s="177"/>
      <c r="W123" s="177"/>
      <c r="X123" s="177"/>
      <c r="Y123" s="177"/>
      <c r="Z123" s="175"/>
    </row>
    <row r="124" spans="1:26" ht="20.100000000000001" customHeight="1" x14ac:dyDescent="0.15">
      <c r="A124" s="153">
        <f>IFERROR(IF(AND(TRIM($I124)&lt;&gt;"", NOT(AND(ISNUMBER(VALUE(SUBSTITUTE($I124,"-",""))), IFERROR(SEARCH("-",$I124),0)&gt;0))),1001,0),3)</f>
        <v>0</v>
      </c>
      <c r="B124" s="153"/>
      <c r="C124" s="170"/>
      <c r="D124" s="171">
        <f>D122+1</f>
        <v>7</v>
      </c>
      <c r="E124" s="151" t="s">
        <v>130</v>
      </c>
      <c r="I124" s="60"/>
      <c r="J124" s="60"/>
      <c r="K124" s="60"/>
      <c r="L124" s="60"/>
      <c r="M124" s="60"/>
      <c r="N124" s="177"/>
      <c r="O124" s="177"/>
      <c r="P124" s="177"/>
      <c r="Q124" s="177"/>
      <c r="R124" s="177"/>
      <c r="S124" s="177"/>
      <c r="T124" s="177"/>
      <c r="U124" s="177"/>
      <c r="V124" s="177"/>
      <c r="W124" s="177"/>
      <c r="X124" s="177"/>
      <c r="Y124" s="177"/>
      <c r="Z124" s="175"/>
    </row>
    <row r="125" spans="1:26" ht="20.100000000000001" customHeight="1" x14ac:dyDescent="0.15">
      <c r="A125" s="153"/>
      <c r="B125" s="153"/>
      <c r="C125" s="179"/>
      <c r="D125" s="176"/>
      <c r="E125" s="176"/>
      <c r="F125" s="176"/>
      <c r="G125" s="176"/>
      <c r="H125" s="176"/>
      <c r="I125" s="173"/>
      <c r="J125" s="178" t="s">
        <v>155</v>
      </c>
      <c r="K125" s="177"/>
      <c r="L125" s="177"/>
      <c r="M125" s="177"/>
      <c r="N125" s="177"/>
      <c r="O125" s="177"/>
      <c r="P125" s="177"/>
      <c r="Q125" s="177"/>
      <c r="R125" s="177"/>
      <c r="S125" s="177"/>
      <c r="T125" s="177"/>
      <c r="U125" s="177"/>
      <c r="V125" s="177"/>
      <c r="W125" s="177"/>
      <c r="X125" s="177"/>
      <c r="Y125" s="177"/>
      <c r="Z125" s="175"/>
    </row>
    <row r="126" spans="1:26" ht="20.100000000000001" customHeight="1" x14ac:dyDescent="0.15">
      <c r="A126" s="153">
        <f>IFERROR(IF(AND(TRIM($I126)&lt;&gt;"", NOT(IFERROR(SEARCH("@",$I126),0)&gt;0)),1001,0),3)</f>
        <v>0</v>
      </c>
      <c r="B126" s="153"/>
      <c r="C126" s="170"/>
      <c r="D126" s="171">
        <f>D124+1</f>
        <v>8</v>
      </c>
      <c r="E126" s="151" t="s">
        <v>131</v>
      </c>
      <c r="I126" s="60"/>
      <c r="J126" s="60"/>
      <c r="K126" s="60"/>
      <c r="L126" s="60"/>
      <c r="M126" s="60"/>
      <c r="N126" s="60"/>
      <c r="O126" s="60"/>
      <c r="P126" s="60"/>
      <c r="Q126" s="77"/>
      <c r="R126" s="60"/>
      <c r="S126" s="60"/>
      <c r="T126" s="60"/>
      <c r="U126" s="60"/>
      <c r="V126" s="60"/>
      <c r="W126" s="60"/>
      <c r="X126" s="60"/>
      <c r="Y126" s="60"/>
      <c r="Z126" s="175"/>
    </row>
    <row r="127" spans="1:26" ht="20.100000000000001" customHeight="1" x14ac:dyDescent="0.15">
      <c r="A127" s="153"/>
      <c r="B127" s="153"/>
      <c r="C127" s="179"/>
      <c r="D127" s="176"/>
      <c r="E127" s="176"/>
      <c r="F127" s="176"/>
      <c r="G127" s="176"/>
      <c r="H127" s="176"/>
      <c r="I127" s="173"/>
      <c r="J127" s="184" t="s">
        <v>212</v>
      </c>
      <c r="K127" s="201"/>
      <c r="L127" s="177"/>
      <c r="M127" s="177"/>
      <c r="N127" s="177"/>
      <c r="O127" s="177"/>
      <c r="P127" s="177"/>
      <c r="Q127" s="202"/>
      <c r="R127" s="177"/>
      <c r="S127" s="177"/>
      <c r="T127" s="177"/>
      <c r="U127" s="177"/>
      <c r="V127" s="177"/>
      <c r="W127" s="177"/>
      <c r="X127" s="177"/>
      <c r="Y127" s="177"/>
      <c r="Z127" s="175"/>
    </row>
    <row r="128" spans="1:26" ht="20.100000000000001" customHeight="1" x14ac:dyDescent="0.15">
      <c r="A128" s="153"/>
      <c r="B128" s="153"/>
      <c r="C128" s="190"/>
      <c r="D128" s="191"/>
      <c r="E128" s="191"/>
      <c r="F128" s="191"/>
      <c r="G128" s="191"/>
      <c r="H128" s="191"/>
      <c r="I128" s="193"/>
      <c r="J128" s="192"/>
      <c r="K128" s="193"/>
      <c r="L128" s="192"/>
      <c r="M128" s="192"/>
      <c r="N128" s="192"/>
      <c r="O128" s="192"/>
      <c r="P128" s="192"/>
      <c r="Q128" s="215"/>
      <c r="R128" s="192"/>
      <c r="S128" s="192"/>
      <c r="T128" s="192"/>
      <c r="U128" s="192"/>
      <c r="V128" s="192"/>
      <c r="W128" s="192"/>
      <c r="X128" s="192"/>
      <c r="Y128" s="192"/>
      <c r="Z128" s="194"/>
    </row>
    <row r="129" spans="1:26" ht="20.100000000000001" customHeight="1" x14ac:dyDescent="0.15">
      <c r="A129" s="153"/>
      <c r="B129" s="153"/>
      <c r="C129" s="176"/>
      <c r="D129" s="176"/>
      <c r="E129" s="176"/>
      <c r="F129" s="176"/>
      <c r="G129" s="176"/>
      <c r="H129" s="176"/>
      <c r="I129" s="196"/>
      <c r="J129" s="196"/>
      <c r="K129" s="196"/>
      <c r="L129" s="196"/>
      <c r="M129" s="196"/>
      <c r="N129" s="196"/>
      <c r="O129" s="196"/>
      <c r="P129" s="196"/>
      <c r="Q129" s="216"/>
      <c r="R129" s="196"/>
      <c r="S129" s="196"/>
      <c r="T129" s="196"/>
      <c r="U129" s="196"/>
      <c r="V129" s="196"/>
      <c r="W129" s="196"/>
      <c r="X129" s="196"/>
      <c r="Y129" s="196"/>
      <c r="Z129" s="176"/>
    </row>
    <row r="130" spans="1:26" ht="15.75" hidden="1" customHeight="1" x14ac:dyDescent="0.15">
      <c r="A130" s="153"/>
      <c r="B130" s="153"/>
      <c r="C130" s="176"/>
      <c r="D130" s="176"/>
      <c r="E130" s="176"/>
      <c r="F130" s="176"/>
      <c r="G130" s="176"/>
      <c r="H130" s="176"/>
      <c r="I130" s="196"/>
      <c r="J130" s="196"/>
      <c r="K130" s="196"/>
      <c r="L130" s="196"/>
      <c r="M130" s="196"/>
      <c r="N130" s="196"/>
      <c r="O130" s="196"/>
      <c r="P130" s="196"/>
      <c r="Q130" s="216"/>
      <c r="R130" s="196"/>
      <c r="S130" s="196"/>
      <c r="T130" s="196"/>
      <c r="U130" s="196"/>
      <c r="V130" s="196"/>
      <c r="W130" s="196"/>
      <c r="X130" s="196"/>
      <c r="Y130" s="196"/>
      <c r="Z130" s="176"/>
    </row>
    <row r="131" spans="1:26" ht="15.75" hidden="1" customHeight="1" x14ac:dyDescent="0.15">
      <c r="A131" s="153"/>
      <c r="B131" s="153"/>
      <c r="C131" s="176"/>
      <c r="D131" s="176"/>
      <c r="E131" s="176"/>
      <c r="F131" s="176"/>
      <c r="G131" s="176"/>
      <c r="H131" s="176"/>
      <c r="I131" s="196"/>
      <c r="J131" s="196"/>
      <c r="K131" s="196"/>
      <c r="L131" s="196"/>
      <c r="M131" s="196"/>
      <c r="N131" s="196"/>
      <c r="O131" s="196"/>
      <c r="P131" s="196"/>
      <c r="Q131" s="216"/>
      <c r="R131" s="196"/>
      <c r="S131" s="196"/>
      <c r="T131" s="196"/>
      <c r="U131" s="196"/>
      <c r="V131" s="196"/>
      <c r="W131" s="196"/>
      <c r="X131" s="196"/>
      <c r="Y131" s="196"/>
      <c r="Z131" s="176"/>
    </row>
    <row r="132" spans="1:26" ht="15.75" hidden="1" customHeight="1" x14ac:dyDescent="0.15">
      <c r="A132" s="153"/>
      <c r="B132" s="153"/>
      <c r="C132" s="176"/>
      <c r="D132" s="176"/>
      <c r="E132" s="176"/>
      <c r="F132" s="176"/>
      <c r="G132" s="176"/>
      <c r="H132" s="176"/>
      <c r="I132" s="196"/>
      <c r="J132" s="196"/>
      <c r="K132" s="196"/>
      <c r="L132" s="196"/>
      <c r="M132" s="196"/>
      <c r="N132" s="196"/>
      <c r="O132" s="196"/>
      <c r="P132" s="196"/>
      <c r="Q132" s="216"/>
      <c r="R132" s="196"/>
      <c r="S132" s="196"/>
      <c r="T132" s="196"/>
      <c r="U132" s="196"/>
      <c r="V132" s="196"/>
      <c r="W132" s="196"/>
      <c r="X132" s="196"/>
      <c r="Y132" s="196"/>
      <c r="Z132" s="176"/>
    </row>
    <row r="133" spans="1:26" ht="15.75" hidden="1" customHeight="1" x14ac:dyDescent="0.15">
      <c r="A133" s="153"/>
      <c r="B133" s="153"/>
      <c r="C133" s="176"/>
      <c r="D133" s="176"/>
      <c r="E133" s="176"/>
      <c r="F133" s="176"/>
      <c r="G133" s="176"/>
      <c r="H133" s="176"/>
      <c r="I133" s="196"/>
      <c r="J133" s="196"/>
      <c r="K133" s="196"/>
      <c r="L133" s="196"/>
      <c r="M133" s="196"/>
      <c r="N133" s="196"/>
      <c r="O133" s="196"/>
      <c r="P133" s="196"/>
      <c r="Q133" s="216"/>
      <c r="R133" s="196"/>
      <c r="S133" s="196"/>
      <c r="T133" s="196"/>
      <c r="U133" s="196"/>
      <c r="V133" s="196"/>
      <c r="W133" s="196"/>
      <c r="X133" s="196"/>
      <c r="Y133" s="196"/>
      <c r="Z133" s="176"/>
    </row>
    <row r="134" spans="1:26" ht="15.75" hidden="1" customHeight="1" x14ac:dyDescent="0.15">
      <c r="A134" s="153"/>
      <c r="B134" s="153"/>
      <c r="C134" s="176"/>
      <c r="D134" s="176"/>
      <c r="E134" s="176"/>
      <c r="F134" s="176"/>
      <c r="G134" s="176"/>
      <c r="H134" s="176"/>
      <c r="I134" s="196"/>
      <c r="J134" s="196"/>
      <c r="K134" s="196"/>
      <c r="L134" s="196"/>
      <c r="M134" s="196"/>
      <c r="N134" s="196"/>
      <c r="O134" s="196"/>
      <c r="P134" s="196"/>
      <c r="Q134" s="216"/>
      <c r="R134" s="196"/>
      <c r="S134" s="196"/>
      <c r="T134" s="196"/>
      <c r="U134" s="196"/>
      <c r="V134" s="196"/>
      <c r="W134" s="196"/>
      <c r="X134" s="196"/>
      <c r="Y134" s="196"/>
      <c r="Z134" s="176"/>
    </row>
    <row r="135" spans="1:26" ht="15.75" hidden="1" customHeight="1" x14ac:dyDescent="0.15">
      <c r="A135" s="153"/>
      <c r="B135" s="153"/>
      <c r="C135" s="176"/>
      <c r="D135" s="176"/>
      <c r="E135" s="176"/>
      <c r="F135" s="176"/>
      <c r="G135" s="176"/>
      <c r="H135" s="176"/>
      <c r="I135" s="196"/>
      <c r="J135" s="196"/>
      <c r="K135" s="196"/>
      <c r="L135" s="196"/>
      <c r="M135" s="196"/>
      <c r="N135" s="196"/>
      <c r="O135" s="196"/>
      <c r="P135" s="196"/>
      <c r="Q135" s="216"/>
      <c r="R135" s="196"/>
      <c r="S135" s="196"/>
      <c r="T135" s="196"/>
      <c r="U135" s="196"/>
      <c r="V135" s="196"/>
      <c r="W135" s="196"/>
      <c r="X135" s="196"/>
      <c r="Y135" s="196"/>
      <c r="Z135" s="176"/>
    </row>
    <row r="136" spans="1:26" ht="15.75" hidden="1" customHeight="1" x14ac:dyDescent="0.15">
      <c r="A136" s="153"/>
      <c r="B136" s="153"/>
      <c r="C136" s="176"/>
      <c r="D136" s="176"/>
      <c r="E136" s="176"/>
      <c r="F136" s="176"/>
      <c r="G136" s="176"/>
      <c r="H136" s="176"/>
      <c r="I136" s="196"/>
      <c r="J136" s="196"/>
      <c r="K136" s="196"/>
      <c r="L136" s="196"/>
      <c r="M136" s="196"/>
      <c r="N136" s="196"/>
      <c r="O136" s="196"/>
      <c r="P136" s="196"/>
      <c r="Q136" s="216"/>
      <c r="R136" s="196"/>
      <c r="S136" s="196"/>
      <c r="T136" s="196"/>
      <c r="U136" s="196"/>
      <c r="V136" s="196"/>
      <c r="W136" s="196"/>
      <c r="X136" s="196"/>
      <c r="Y136" s="196"/>
      <c r="Z136" s="176"/>
    </row>
    <row r="137" spans="1:26" ht="15.75" hidden="1" customHeight="1" x14ac:dyDescent="0.15">
      <c r="A137" s="153"/>
      <c r="B137" s="153"/>
      <c r="C137" s="176"/>
      <c r="D137" s="176"/>
      <c r="E137" s="176"/>
      <c r="F137" s="176"/>
      <c r="G137" s="176"/>
      <c r="H137" s="176"/>
      <c r="I137" s="196"/>
      <c r="J137" s="196"/>
      <c r="K137" s="196"/>
      <c r="L137" s="196"/>
      <c r="M137" s="196"/>
      <c r="N137" s="196"/>
      <c r="O137" s="196"/>
      <c r="P137" s="196"/>
      <c r="Q137" s="216"/>
      <c r="R137" s="196"/>
      <c r="S137" s="196"/>
      <c r="T137" s="196"/>
      <c r="U137" s="196"/>
      <c r="V137" s="196"/>
      <c r="W137" s="196"/>
      <c r="X137" s="196"/>
      <c r="Y137" s="196"/>
      <c r="Z137" s="176"/>
    </row>
    <row r="138" spans="1:26" ht="15.75" hidden="1" customHeight="1" x14ac:dyDescent="0.15">
      <c r="A138" s="153"/>
      <c r="B138" s="153"/>
      <c r="C138" s="176"/>
      <c r="D138" s="176"/>
      <c r="E138" s="176"/>
      <c r="F138" s="176"/>
      <c r="G138" s="176"/>
      <c r="H138" s="176"/>
      <c r="I138" s="196"/>
      <c r="J138" s="196"/>
      <c r="K138" s="196"/>
      <c r="L138" s="196"/>
      <c r="M138" s="196"/>
      <c r="N138" s="196"/>
      <c r="O138" s="196"/>
      <c r="P138" s="196"/>
      <c r="Q138" s="216"/>
      <c r="R138" s="196"/>
      <c r="S138" s="196"/>
      <c r="T138" s="196"/>
      <c r="U138" s="196"/>
      <c r="V138" s="196"/>
      <c r="W138" s="196"/>
      <c r="X138" s="196"/>
      <c r="Y138" s="196"/>
      <c r="Z138" s="176"/>
    </row>
    <row r="139" spans="1:26" ht="15.75" hidden="1" customHeight="1" x14ac:dyDescent="0.15">
      <c r="A139" s="153"/>
      <c r="B139" s="153"/>
      <c r="C139" s="176"/>
      <c r="D139" s="176"/>
      <c r="E139" s="176"/>
      <c r="F139" s="176"/>
      <c r="G139" s="176"/>
      <c r="H139" s="176"/>
      <c r="I139" s="196"/>
      <c r="J139" s="196"/>
      <c r="K139" s="196"/>
      <c r="L139" s="196"/>
      <c r="M139" s="196"/>
      <c r="N139" s="196"/>
      <c r="O139" s="196"/>
      <c r="P139" s="196"/>
      <c r="Q139" s="216"/>
      <c r="R139" s="196"/>
      <c r="S139" s="196"/>
      <c r="T139" s="196"/>
      <c r="U139" s="196"/>
      <c r="V139" s="196"/>
      <c r="W139" s="196"/>
      <c r="X139" s="196"/>
      <c r="Y139" s="196"/>
      <c r="Z139" s="176"/>
    </row>
    <row r="140" spans="1:26" ht="15.75" hidden="1" customHeight="1" x14ac:dyDescent="0.15">
      <c r="A140" s="153"/>
      <c r="B140" s="153"/>
      <c r="C140" s="176"/>
      <c r="D140" s="176"/>
      <c r="E140" s="176"/>
      <c r="F140" s="176"/>
      <c r="G140" s="176"/>
      <c r="H140" s="176"/>
      <c r="I140" s="196"/>
      <c r="J140" s="196"/>
      <c r="K140" s="196"/>
      <c r="L140" s="196"/>
      <c r="M140" s="196"/>
      <c r="N140" s="196"/>
      <c r="O140" s="196"/>
      <c r="P140" s="196"/>
      <c r="Q140" s="216"/>
      <c r="R140" s="196"/>
      <c r="S140" s="196"/>
      <c r="T140" s="196"/>
      <c r="U140" s="196"/>
      <c r="V140" s="196"/>
      <c r="W140" s="196"/>
      <c r="X140" s="196"/>
      <c r="Y140" s="196"/>
      <c r="Z140" s="176"/>
    </row>
    <row r="141" spans="1:26" ht="15.75" hidden="1" customHeight="1" x14ac:dyDescent="0.15">
      <c r="A141" s="153"/>
      <c r="B141" s="153"/>
      <c r="C141" s="176"/>
      <c r="D141" s="176"/>
      <c r="E141" s="176"/>
      <c r="F141" s="176"/>
      <c r="G141" s="176"/>
      <c r="H141" s="176"/>
      <c r="I141" s="196"/>
      <c r="J141" s="196"/>
      <c r="K141" s="196"/>
      <c r="L141" s="196"/>
      <c r="M141" s="196"/>
      <c r="N141" s="196"/>
      <c r="O141" s="196"/>
      <c r="P141" s="196"/>
      <c r="Q141" s="216"/>
      <c r="R141" s="196"/>
      <c r="S141" s="196"/>
      <c r="T141" s="196"/>
      <c r="U141" s="196"/>
      <c r="V141" s="196"/>
      <c r="W141" s="196"/>
      <c r="X141" s="196"/>
      <c r="Y141" s="196"/>
      <c r="Z141" s="176"/>
    </row>
    <row r="142" spans="1:26" ht="15.75" hidden="1" customHeight="1" x14ac:dyDescent="0.15">
      <c r="A142" s="153"/>
      <c r="B142" s="153"/>
      <c r="C142" s="176"/>
      <c r="D142" s="176"/>
      <c r="E142" s="176"/>
      <c r="F142" s="176"/>
      <c r="G142" s="176"/>
      <c r="H142" s="176"/>
      <c r="I142" s="196"/>
      <c r="J142" s="196"/>
      <c r="K142" s="196"/>
      <c r="L142" s="196"/>
      <c r="M142" s="196"/>
      <c r="N142" s="196"/>
      <c r="O142" s="196"/>
      <c r="P142" s="196"/>
      <c r="Q142" s="216"/>
      <c r="R142" s="196"/>
      <c r="S142" s="196"/>
      <c r="T142" s="196"/>
      <c r="U142" s="196"/>
      <c r="V142" s="196"/>
      <c r="W142" s="196"/>
      <c r="X142" s="196"/>
      <c r="Y142" s="196"/>
      <c r="Z142" s="176"/>
    </row>
    <row r="143" spans="1:26" ht="15.75" hidden="1" customHeight="1" x14ac:dyDescent="0.15">
      <c r="A143" s="153"/>
      <c r="B143" s="153"/>
      <c r="C143" s="176"/>
      <c r="D143" s="176"/>
      <c r="E143" s="176"/>
      <c r="F143" s="176"/>
      <c r="G143" s="176"/>
      <c r="H143" s="176"/>
      <c r="I143" s="196"/>
      <c r="J143" s="196"/>
      <c r="K143" s="196"/>
      <c r="L143" s="196"/>
      <c r="M143" s="196"/>
      <c r="N143" s="196"/>
      <c r="O143" s="196"/>
      <c r="P143" s="196"/>
      <c r="Q143" s="216"/>
      <c r="R143" s="196"/>
      <c r="S143" s="196"/>
      <c r="T143" s="196"/>
      <c r="U143" s="196"/>
      <c r="V143" s="196"/>
      <c r="W143" s="196"/>
      <c r="X143" s="196"/>
      <c r="Y143" s="196"/>
      <c r="Z143" s="176"/>
    </row>
    <row r="144" spans="1:26" ht="15.75" hidden="1" customHeight="1" x14ac:dyDescent="0.15">
      <c r="A144" s="153"/>
      <c r="B144" s="153"/>
      <c r="C144" s="176"/>
      <c r="D144" s="176"/>
      <c r="E144" s="176"/>
      <c r="F144" s="176"/>
      <c r="G144" s="176"/>
      <c r="H144" s="176"/>
      <c r="I144" s="196"/>
      <c r="J144" s="196"/>
      <c r="K144" s="196"/>
      <c r="L144" s="196"/>
      <c r="M144" s="196"/>
      <c r="N144" s="196"/>
      <c r="O144" s="196"/>
      <c r="P144" s="196"/>
      <c r="Q144" s="216"/>
      <c r="R144" s="196"/>
      <c r="S144" s="196"/>
      <c r="T144" s="196"/>
      <c r="U144" s="196"/>
      <c r="V144" s="196"/>
      <c r="W144" s="196"/>
      <c r="X144" s="196"/>
      <c r="Y144" s="196"/>
      <c r="Z144" s="176"/>
    </row>
    <row r="145" spans="1:26" ht="15.75" hidden="1" customHeight="1" x14ac:dyDescent="0.15">
      <c r="A145" s="153"/>
      <c r="B145" s="153"/>
      <c r="C145" s="176"/>
      <c r="D145" s="176"/>
      <c r="E145" s="176"/>
      <c r="F145" s="176"/>
      <c r="G145" s="176"/>
      <c r="H145" s="176"/>
      <c r="I145" s="196"/>
      <c r="J145" s="196"/>
      <c r="K145" s="196"/>
      <c r="L145" s="196"/>
      <c r="M145" s="196"/>
      <c r="N145" s="196"/>
      <c r="O145" s="196"/>
      <c r="P145" s="196"/>
      <c r="Q145" s="216"/>
      <c r="R145" s="196"/>
      <c r="S145" s="196"/>
      <c r="T145" s="196"/>
      <c r="U145" s="196"/>
      <c r="V145" s="196"/>
      <c r="W145" s="196"/>
      <c r="X145" s="196"/>
      <c r="Y145" s="196"/>
      <c r="Z145" s="176"/>
    </row>
    <row r="146" spans="1:26" ht="15.75" hidden="1" customHeight="1" x14ac:dyDescent="0.15">
      <c r="A146" s="153"/>
      <c r="B146" s="153"/>
      <c r="C146" s="176"/>
      <c r="D146" s="176"/>
      <c r="E146" s="176"/>
      <c r="F146" s="176"/>
      <c r="G146" s="176"/>
      <c r="H146" s="176"/>
      <c r="I146" s="196"/>
      <c r="J146" s="196"/>
      <c r="K146" s="196"/>
      <c r="L146" s="196"/>
      <c r="M146" s="196"/>
      <c r="N146" s="196"/>
      <c r="O146" s="196"/>
      <c r="P146" s="196"/>
      <c r="Q146" s="216"/>
      <c r="R146" s="196"/>
      <c r="S146" s="196"/>
      <c r="T146" s="196"/>
      <c r="U146" s="196"/>
      <c r="V146" s="196"/>
      <c r="W146" s="196"/>
      <c r="X146" s="196"/>
      <c r="Y146" s="196"/>
      <c r="Z146" s="176"/>
    </row>
    <row r="147" spans="1:26" ht="15.75" hidden="1" customHeight="1" x14ac:dyDescent="0.15">
      <c r="A147" s="153"/>
      <c r="B147" s="153"/>
      <c r="C147" s="176"/>
      <c r="D147" s="176"/>
      <c r="E147" s="176"/>
      <c r="F147" s="176"/>
      <c r="G147" s="176"/>
      <c r="H147" s="176"/>
      <c r="I147" s="196"/>
      <c r="J147" s="196"/>
      <c r="K147" s="196"/>
      <c r="L147" s="196"/>
      <c r="M147" s="196"/>
      <c r="N147" s="196"/>
      <c r="O147" s="196"/>
      <c r="P147" s="196"/>
      <c r="Q147" s="216"/>
      <c r="R147" s="196"/>
      <c r="S147" s="196"/>
      <c r="T147" s="196"/>
      <c r="U147" s="196"/>
      <c r="V147" s="196"/>
      <c r="W147" s="196"/>
      <c r="X147" s="196"/>
      <c r="Y147" s="196"/>
      <c r="Z147" s="176"/>
    </row>
    <row r="148" spans="1:26" ht="15.75" hidden="1" customHeight="1" x14ac:dyDescent="0.15">
      <c r="A148" s="153"/>
      <c r="B148" s="153"/>
      <c r="C148" s="176"/>
      <c r="D148" s="176"/>
      <c r="E148" s="176"/>
      <c r="F148" s="176"/>
      <c r="G148" s="176"/>
      <c r="H148" s="176"/>
      <c r="I148" s="196"/>
      <c r="J148" s="196"/>
      <c r="K148" s="196"/>
      <c r="L148" s="196"/>
      <c r="M148" s="196"/>
      <c r="N148" s="196"/>
      <c r="O148" s="196"/>
      <c r="P148" s="196"/>
      <c r="Q148" s="216"/>
      <c r="R148" s="196"/>
      <c r="S148" s="196"/>
      <c r="T148" s="196"/>
      <c r="U148" s="196"/>
      <c r="V148" s="196"/>
      <c r="W148" s="196"/>
      <c r="X148" s="196"/>
      <c r="Y148" s="196"/>
      <c r="Z148" s="176"/>
    </row>
    <row r="149" spans="1:26" ht="20.100000000000001" customHeight="1" x14ac:dyDescent="0.15">
      <c r="A149" s="153"/>
      <c r="B149" s="153"/>
      <c r="C149" s="176"/>
      <c r="D149" s="176"/>
      <c r="E149" s="176"/>
      <c r="F149" s="176"/>
      <c r="G149" s="176"/>
      <c r="H149" s="176"/>
      <c r="I149" s="196"/>
      <c r="J149" s="176"/>
      <c r="K149" s="176"/>
      <c r="L149" s="176"/>
      <c r="M149" s="176"/>
      <c r="N149" s="176"/>
      <c r="O149" s="176"/>
      <c r="P149" s="176"/>
      <c r="Q149" s="217"/>
      <c r="R149" s="176"/>
      <c r="S149" s="176"/>
      <c r="T149" s="176"/>
      <c r="U149" s="176"/>
      <c r="V149" s="176"/>
      <c r="W149" s="176"/>
      <c r="X149" s="176"/>
      <c r="Y149" s="176"/>
      <c r="Z149" s="176"/>
    </row>
    <row r="150" spans="1:26" ht="20.100000000000001" customHeight="1" x14ac:dyDescent="0.15">
      <c r="A150" s="153"/>
      <c r="B150" s="153"/>
      <c r="C150" s="163" t="s">
        <v>142</v>
      </c>
      <c r="D150" s="164"/>
      <c r="E150" s="164"/>
      <c r="F150" s="164"/>
      <c r="G150" s="164"/>
      <c r="H150" s="165"/>
      <c r="I150" s="197"/>
      <c r="K150" s="197"/>
    </row>
    <row r="151" spans="1:26" ht="20.100000000000001" customHeight="1" x14ac:dyDescent="0.15">
      <c r="A151" s="153"/>
      <c r="B151" s="153"/>
      <c r="C151" s="166"/>
      <c r="D151" s="167"/>
      <c r="E151" s="167"/>
      <c r="F151" s="167"/>
      <c r="G151" s="167"/>
      <c r="H151" s="167"/>
      <c r="I151" s="168"/>
      <c r="J151" s="168"/>
      <c r="K151" s="168"/>
      <c r="L151" s="168"/>
      <c r="M151" s="168"/>
      <c r="N151" s="168"/>
      <c r="O151" s="168"/>
      <c r="P151" s="168"/>
      <c r="Q151" s="168"/>
      <c r="R151" s="168"/>
      <c r="S151" s="168"/>
      <c r="T151" s="168"/>
      <c r="U151" s="168"/>
      <c r="V151" s="168"/>
      <c r="W151" s="168"/>
      <c r="X151" s="168"/>
      <c r="Y151" s="168"/>
      <c r="Z151" s="169"/>
    </row>
    <row r="152" spans="1:26" ht="20.100000000000001" customHeight="1" x14ac:dyDescent="0.15">
      <c r="A152" s="153"/>
      <c r="B152" s="153"/>
      <c r="C152" s="166"/>
      <c r="D152" s="218" t="s">
        <v>143</v>
      </c>
      <c r="E152" s="198"/>
      <c r="F152" s="198"/>
      <c r="G152" s="198"/>
      <c r="H152" s="198"/>
      <c r="I152" s="198"/>
      <c r="J152" s="198"/>
      <c r="K152" s="198"/>
      <c r="L152" s="198"/>
      <c r="M152" s="198"/>
      <c r="N152" s="198"/>
      <c r="O152" s="198"/>
      <c r="P152" s="198"/>
      <c r="Q152" s="198"/>
      <c r="R152" s="198"/>
      <c r="S152" s="198"/>
      <c r="T152" s="198"/>
      <c r="U152" s="198"/>
      <c r="V152" s="198"/>
      <c r="W152" s="198"/>
      <c r="X152" s="177"/>
      <c r="Y152" s="176"/>
      <c r="Z152" s="175"/>
    </row>
    <row r="153" spans="1:26" ht="20.100000000000001" customHeight="1" x14ac:dyDescent="0.15">
      <c r="A153" s="153">
        <f>IFERROR(IF(AND($I153&lt;&gt;"しない", $I153&lt;&gt;"する"),1001,0),3)</f>
        <v>0</v>
      </c>
      <c r="B153" s="153"/>
      <c r="C153" s="170"/>
      <c r="D153" s="171">
        <v>1</v>
      </c>
      <c r="E153" s="176" t="s">
        <v>144</v>
      </c>
      <c r="F153" s="176"/>
      <c r="G153" s="176"/>
      <c r="H153" s="176"/>
      <c r="I153" s="60" t="s">
        <v>145</v>
      </c>
      <c r="J153" s="104"/>
      <c r="K153" s="104"/>
      <c r="L153" s="104"/>
      <c r="M153" s="104"/>
      <c r="N153" s="176"/>
      <c r="O153" s="176"/>
      <c r="P153" s="176"/>
      <c r="Q153" s="176"/>
      <c r="R153" s="176"/>
      <c r="S153" s="176"/>
      <c r="T153" s="176"/>
      <c r="U153" s="176"/>
      <c r="Z153" s="219"/>
    </row>
    <row r="154" spans="1:26" ht="20.100000000000001" customHeight="1" x14ac:dyDescent="0.15">
      <c r="A154" s="153"/>
      <c r="B154" s="153"/>
      <c r="C154" s="179"/>
      <c r="D154" s="176"/>
      <c r="E154" s="176"/>
      <c r="F154" s="176"/>
      <c r="G154" s="176"/>
      <c r="H154" s="176"/>
      <c r="I154" s="220"/>
      <c r="J154" s="178" t="s">
        <v>46</v>
      </c>
      <c r="K154" s="178"/>
      <c r="L154" s="178"/>
      <c r="M154" s="178"/>
      <c r="N154" s="178"/>
      <c r="O154" s="178"/>
      <c r="P154" s="178"/>
      <c r="Q154" s="178"/>
      <c r="R154" s="178"/>
      <c r="S154" s="178"/>
      <c r="T154" s="178"/>
      <c r="U154" s="176"/>
      <c r="Z154" s="219"/>
    </row>
    <row r="155" spans="1:26" ht="20.100000000000001" customHeight="1" x14ac:dyDescent="0.15">
      <c r="A155" s="153">
        <f>IFERROR(IF(AND($I153="する",OR(TRIM($I155)="", NOT(OR(IFERROR(SEARCH(" ",$I155),0)&gt;0, IFERROR(SEARCH("　",$I155),0)&gt;0)))),1001,0),3)</f>
        <v>0</v>
      </c>
      <c r="B155" s="153"/>
      <c r="C155" s="170"/>
      <c r="D155" s="171">
        <v>2</v>
      </c>
      <c r="E155" s="151" t="s">
        <v>152</v>
      </c>
      <c r="I155" s="60"/>
      <c r="J155" s="60"/>
      <c r="K155" s="60"/>
      <c r="L155" s="60"/>
      <c r="M155" s="60"/>
      <c r="N155" s="60"/>
      <c r="O155" s="60"/>
      <c r="P155" s="60"/>
      <c r="Q155" s="60"/>
      <c r="R155" s="60"/>
      <c r="S155" s="60"/>
      <c r="T155" s="60"/>
      <c r="U155" s="60"/>
      <c r="V155" s="60"/>
      <c r="W155" s="60"/>
      <c r="X155" s="60"/>
      <c r="Y155" s="60"/>
      <c r="Z155" s="175"/>
    </row>
    <row r="156" spans="1:26" ht="20.100000000000001" customHeight="1" x14ac:dyDescent="0.15">
      <c r="A156" s="153"/>
      <c r="B156" s="153"/>
      <c r="C156" s="170"/>
      <c r="D156" s="171"/>
      <c r="E156" s="176"/>
      <c r="F156" s="176"/>
      <c r="G156" s="176"/>
      <c r="H156" s="176"/>
      <c r="I156" s="182"/>
      <c r="J156" s="178" t="s">
        <v>123</v>
      </c>
      <c r="K156" s="178"/>
      <c r="L156" s="178"/>
      <c r="M156" s="178"/>
      <c r="N156" s="178"/>
      <c r="O156" s="178"/>
      <c r="P156" s="178"/>
      <c r="Q156" s="178"/>
      <c r="R156" s="178"/>
      <c r="S156" s="178"/>
      <c r="T156" s="178"/>
      <c r="U156" s="178"/>
      <c r="V156" s="178"/>
      <c r="W156" s="178"/>
      <c r="X156" s="178"/>
      <c r="Y156" s="178"/>
      <c r="Z156" s="175"/>
    </row>
    <row r="157" spans="1:26" ht="20.100000000000001" customHeight="1" x14ac:dyDescent="0.15">
      <c r="A157" s="153">
        <f>IFERROR(IF(AND($I153="する",OR(TRIM($I157)="", NOT(OR(IFERROR(SEARCH(" ",$I157),0)&gt;0, IFERROR(SEARCH("　",$I157),0)&gt;0)))),1001,0),3)</f>
        <v>0</v>
      </c>
      <c r="B157" s="153"/>
      <c r="C157" s="170"/>
      <c r="D157" s="171">
        <v>3</v>
      </c>
      <c r="E157" s="151" t="s">
        <v>153</v>
      </c>
      <c r="I157" s="60"/>
      <c r="J157" s="60"/>
      <c r="K157" s="60"/>
      <c r="L157" s="60"/>
      <c r="M157" s="60"/>
      <c r="N157" s="60"/>
      <c r="O157" s="60"/>
      <c r="P157" s="60"/>
      <c r="Q157" s="60"/>
      <c r="R157" s="60"/>
      <c r="S157" s="60"/>
      <c r="T157" s="60"/>
      <c r="U157" s="60"/>
      <c r="V157" s="60"/>
      <c r="W157" s="60"/>
      <c r="X157" s="60"/>
      <c r="Y157" s="60"/>
      <c r="Z157" s="175"/>
    </row>
    <row r="158" spans="1:26" ht="20.100000000000001" customHeight="1" x14ac:dyDescent="0.15">
      <c r="A158" s="153"/>
      <c r="B158" s="153"/>
      <c r="C158" s="179"/>
      <c r="D158" s="176"/>
      <c r="E158" s="176"/>
      <c r="F158" s="176"/>
      <c r="G158" s="176"/>
      <c r="H158" s="176"/>
      <c r="I158" s="182"/>
      <c r="J158" s="178" t="s">
        <v>125</v>
      </c>
      <c r="K158" s="178"/>
      <c r="L158" s="178"/>
      <c r="M158" s="178"/>
      <c r="N158" s="178"/>
      <c r="O158" s="178"/>
      <c r="P158" s="178"/>
      <c r="Q158" s="178"/>
      <c r="R158" s="178"/>
      <c r="S158" s="178"/>
      <c r="T158" s="178"/>
      <c r="U158" s="178"/>
      <c r="V158" s="178"/>
      <c r="W158" s="178"/>
      <c r="X158" s="178"/>
      <c r="Y158" s="178"/>
      <c r="Z158" s="175"/>
    </row>
    <row r="159" spans="1:26" ht="20.100000000000001" customHeight="1" x14ac:dyDescent="0.15">
      <c r="A159" s="153">
        <f>IFERROR(IF(AND($I153="する",OR(TRIM($I159)="", LEN($I159)&lt;&gt;8, NOT(ISNUMBER(VALUE($I159))), IFERROR(SEARCH("-", $I159),0)&gt;0)),1001,0),3)</f>
        <v>0</v>
      </c>
      <c r="B159" s="153"/>
      <c r="C159" s="170"/>
      <c r="D159" s="171">
        <v>4</v>
      </c>
      <c r="E159" s="151" t="s">
        <v>146</v>
      </c>
      <c r="I159" s="60"/>
      <c r="J159" s="60"/>
      <c r="K159" s="60"/>
      <c r="L159" s="60"/>
      <c r="M159" s="60"/>
      <c r="N159" s="176"/>
      <c r="O159" s="176"/>
      <c r="P159" s="176"/>
      <c r="Q159" s="176"/>
      <c r="R159" s="176"/>
      <c r="S159" s="176"/>
      <c r="T159" s="176"/>
      <c r="U159" s="176"/>
      <c r="V159" s="176"/>
      <c r="W159" s="176"/>
      <c r="X159" s="176"/>
      <c r="Y159" s="176"/>
      <c r="Z159" s="175"/>
    </row>
    <row r="160" spans="1:26" ht="20.100000000000001" customHeight="1" x14ac:dyDescent="0.15">
      <c r="A160" s="153"/>
      <c r="B160" s="153"/>
      <c r="C160" s="179"/>
      <c r="D160" s="176"/>
      <c r="E160" s="176"/>
      <c r="F160" s="176"/>
      <c r="G160" s="176"/>
      <c r="H160" s="176"/>
      <c r="I160" s="173"/>
      <c r="J160" s="178" t="s">
        <v>177</v>
      </c>
      <c r="K160" s="177"/>
      <c r="L160" s="177"/>
      <c r="M160" s="177"/>
      <c r="N160" s="177"/>
      <c r="O160" s="177"/>
      <c r="P160" s="177"/>
      <c r="Q160" s="177"/>
      <c r="R160" s="177"/>
      <c r="S160" s="177"/>
      <c r="T160" s="177"/>
      <c r="U160" s="177"/>
      <c r="V160" s="177"/>
      <c r="W160" s="177"/>
      <c r="X160" s="177"/>
      <c r="Y160" s="177"/>
      <c r="Z160" s="175"/>
    </row>
    <row r="161" spans="1:27" ht="20.100000000000001" customHeight="1" x14ac:dyDescent="0.15">
      <c r="A161" s="153">
        <f>IFERROR(IF(AND($I153="する",TRIM($I161)=""),1001,0),3)</f>
        <v>0</v>
      </c>
      <c r="B161" s="153"/>
      <c r="C161" s="170"/>
      <c r="D161" s="171">
        <v>5</v>
      </c>
      <c r="E161" s="151" t="s">
        <v>118</v>
      </c>
      <c r="I161" s="102"/>
      <c r="J161" s="103"/>
      <c r="K161" s="103"/>
      <c r="L161" s="103"/>
      <c r="M161" s="103"/>
      <c r="N161" s="176"/>
      <c r="O161" s="176"/>
      <c r="P161" s="176"/>
      <c r="Q161" s="176"/>
      <c r="R161" s="176"/>
      <c r="S161" s="176"/>
      <c r="T161" s="176"/>
      <c r="U161" s="176"/>
      <c r="V161" s="176"/>
      <c r="W161" s="176"/>
      <c r="X161" s="176"/>
      <c r="Y161" s="176"/>
      <c r="Z161" s="175"/>
    </row>
    <row r="162" spans="1:27" ht="20.100000000000001" customHeight="1" x14ac:dyDescent="0.15">
      <c r="A162" s="153"/>
      <c r="B162" s="153"/>
      <c r="C162" s="170"/>
      <c r="D162" s="171"/>
      <c r="E162" s="176"/>
      <c r="F162" s="176"/>
      <c r="G162" s="176"/>
      <c r="H162" s="176"/>
      <c r="I162" s="173"/>
      <c r="J162" s="178" t="s">
        <v>213</v>
      </c>
      <c r="K162" s="177"/>
      <c r="L162" s="177"/>
      <c r="M162" s="177"/>
      <c r="N162" s="177"/>
      <c r="O162" s="177"/>
      <c r="P162" s="177"/>
      <c r="Q162" s="177"/>
      <c r="R162" s="177"/>
      <c r="S162" s="177"/>
      <c r="T162" s="177"/>
      <c r="U162" s="177"/>
      <c r="V162" s="177"/>
      <c r="W162" s="177"/>
      <c r="X162" s="177"/>
      <c r="Y162" s="177"/>
      <c r="Z162" s="175"/>
    </row>
    <row r="163" spans="1:27" ht="20.100000000000001" customHeight="1" x14ac:dyDescent="0.15">
      <c r="A163" s="153">
        <f>IFERROR(IF(AND($I153="する",AND($I163&lt;&gt;"", OR(ISERROR(FIND("@"&amp;LEFT($I163,3)&amp;"@", 都道府県3))=FALSE, ISERROR(FIND("@"&amp;LEFT($I163,4)&amp;"@",都道府県4))=FALSE))=FALSE),1001,0),3)</f>
        <v>0</v>
      </c>
      <c r="B163" s="153"/>
      <c r="C163" s="170"/>
      <c r="D163" s="171">
        <v>6</v>
      </c>
      <c r="E163" s="151" t="s">
        <v>119</v>
      </c>
      <c r="I163" s="105"/>
      <c r="J163" s="105"/>
      <c r="K163" s="105"/>
      <c r="L163" s="105"/>
      <c r="M163" s="105"/>
      <c r="N163" s="105"/>
      <c r="O163" s="105"/>
      <c r="P163" s="105"/>
      <c r="Q163" s="106"/>
      <c r="R163" s="105"/>
      <c r="S163" s="105"/>
      <c r="T163" s="105"/>
      <c r="U163" s="105"/>
      <c r="V163" s="105"/>
      <c r="W163" s="105"/>
      <c r="X163" s="105"/>
      <c r="Y163" s="105"/>
      <c r="Z163" s="175"/>
    </row>
    <row r="164" spans="1:27" ht="20.100000000000001" customHeight="1" x14ac:dyDescent="0.15">
      <c r="A164" s="153"/>
      <c r="B164" s="153"/>
      <c r="C164" s="170"/>
      <c r="D164" s="171"/>
      <c r="E164" s="176"/>
      <c r="F164" s="176"/>
      <c r="G164" s="176"/>
      <c r="H164" s="176"/>
      <c r="I164" s="173"/>
      <c r="J164" s="178" t="s">
        <v>120</v>
      </c>
      <c r="K164" s="177"/>
      <c r="L164" s="177"/>
      <c r="M164" s="177"/>
      <c r="N164" s="177"/>
      <c r="O164" s="177"/>
      <c r="P164" s="177"/>
      <c r="Q164" s="177"/>
      <c r="R164" s="177"/>
      <c r="S164" s="177"/>
      <c r="T164" s="177"/>
      <c r="U164" s="177"/>
      <c r="V164" s="177"/>
      <c r="W164" s="177"/>
      <c r="X164" s="177"/>
      <c r="Y164" s="177"/>
      <c r="Z164" s="175"/>
    </row>
    <row r="165" spans="1:27" ht="20.100000000000001" customHeight="1" x14ac:dyDescent="0.15">
      <c r="A165" s="153">
        <f>IFERROR(IF(AND($I153="する",NOT(AND(TRIM($I165)&lt;&gt;"",ISNUMBER(VALUE(SUBSTITUTE($I165,"-",""))),IFERROR(SEARCH("-",$I165),0)&gt;0))),1001,0),3)</f>
        <v>0</v>
      </c>
      <c r="B165" s="153"/>
      <c r="C165" s="170"/>
      <c r="D165" s="171">
        <v>7</v>
      </c>
      <c r="E165" s="151" t="s">
        <v>126</v>
      </c>
      <c r="I165" s="60"/>
      <c r="J165" s="60"/>
      <c r="K165" s="60"/>
      <c r="L165" s="60"/>
      <c r="M165" s="60"/>
      <c r="Y165" s="177"/>
      <c r="Z165" s="175"/>
    </row>
    <row r="166" spans="1:27" ht="20.100000000000001" customHeight="1" x14ac:dyDescent="0.15">
      <c r="A166" s="153"/>
      <c r="B166" s="153"/>
      <c r="C166" s="179"/>
      <c r="D166" s="176"/>
      <c r="E166" s="176"/>
      <c r="F166" s="176"/>
      <c r="G166" s="176"/>
      <c r="H166" s="176"/>
      <c r="I166" s="173"/>
      <c r="J166" s="178" t="s">
        <v>129</v>
      </c>
      <c r="K166" s="177"/>
      <c r="L166" s="177"/>
      <c r="M166" s="177"/>
      <c r="N166" s="177"/>
      <c r="O166" s="177"/>
      <c r="P166" s="177"/>
      <c r="Q166" s="177"/>
      <c r="R166" s="177"/>
      <c r="S166" s="177"/>
      <c r="T166" s="177"/>
      <c r="U166" s="177"/>
      <c r="V166" s="177"/>
      <c r="W166" s="177"/>
      <c r="X166" s="177"/>
      <c r="Y166" s="177"/>
      <c r="Z166" s="175"/>
    </row>
    <row r="167" spans="1:27" ht="20.100000000000001" customHeight="1" x14ac:dyDescent="0.15">
      <c r="A167" s="153">
        <f>IFERROR(IF(AND($I153="する",AND(TRIM($I167)&lt;&gt;"",NOT(AND(ISNUMBER(VALUE(SUBSTITUTE($I167,"-",""))),IFERROR(SEARCH("-",$I167),0)&gt;0)))),1001,0),3)</f>
        <v>0</v>
      </c>
      <c r="B167" s="153"/>
      <c r="C167" s="170"/>
      <c r="D167" s="171">
        <v>8</v>
      </c>
      <c r="E167" s="151" t="s">
        <v>130</v>
      </c>
      <c r="I167" s="60"/>
      <c r="J167" s="60"/>
      <c r="K167" s="60"/>
      <c r="L167" s="60"/>
      <c r="M167" s="60"/>
      <c r="N167" s="177"/>
      <c r="O167" s="177"/>
      <c r="P167" s="177"/>
      <c r="Q167" s="177"/>
      <c r="R167" s="177"/>
      <c r="S167" s="177"/>
      <c r="T167" s="177"/>
      <c r="U167" s="177"/>
      <c r="V167" s="177"/>
      <c r="W167" s="177"/>
      <c r="X167" s="177"/>
      <c r="Y167" s="177"/>
      <c r="Z167" s="175"/>
    </row>
    <row r="168" spans="1:27" ht="20.100000000000001" customHeight="1" x14ac:dyDescent="0.15">
      <c r="A168" s="153"/>
      <c r="B168" s="153"/>
      <c r="C168" s="179"/>
      <c r="D168" s="176"/>
      <c r="E168" s="176"/>
      <c r="F168" s="176"/>
      <c r="G168" s="176"/>
      <c r="H168" s="176"/>
      <c r="I168" s="173"/>
      <c r="J168" s="178" t="s">
        <v>129</v>
      </c>
      <c r="K168" s="177"/>
      <c r="L168" s="177"/>
      <c r="M168" s="177"/>
      <c r="N168" s="177"/>
      <c r="O168" s="177"/>
      <c r="P168" s="177"/>
      <c r="Q168" s="177"/>
      <c r="R168" s="177"/>
      <c r="S168" s="177"/>
      <c r="T168" s="177"/>
      <c r="U168" s="177"/>
      <c r="V168" s="177"/>
      <c r="W168" s="177"/>
      <c r="X168" s="177"/>
      <c r="Y168" s="177"/>
      <c r="Z168" s="175"/>
    </row>
    <row r="169" spans="1:27" ht="20.100000000000001" customHeight="1" x14ac:dyDescent="0.15">
      <c r="A169" s="153">
        <f>IFERROR(IF(AND($I153="する",AND(TRIM($I169)&lt;&gt;"", NOT(IFERROR(SEARCH("@",$I169),0)&gt;0))),1001,0),3)</f>
        <v>0</v>
      </c>
      <c r="B169" s="153"/>
      <c r="C169" s="170"/>
      <c r="D169" s="171">
        <v>9</v>
      </c>
      <c r="E169" s="151" t="s">
        <v>131</v>
      </c>
      <c r="I169" s="60"/>
      <c r="J169" s="60"/>
      <c r="K169" s="60"/>
      <c r="L169" s="60"/>
      <c r="M169" s="60"/>
      <c r="N169" s="60"/>
      <c r="O169" s="60"/>
      <c r="P169" s="60"/>
      <c r="Q169" s="77"/>
      <c r="R169" s="60"/>
      <c r="S169" s="60"/>
      <c r="T169" s="60"/>
      <c r="U169" s="60"/>
      <c r="V169" s="60"/>
      <c r="W169" s="60"/>
      <c r="X169" s="60"/>
      <c r="Y169" s="60"/>
      <c r="Z169" s="175"/>
    </row>
    <row r="170" spans="1:27" ht="20.100000000000001" customHeight="1" x14ac:dyDescent="0.15">
      <c r="A170" s="153"/>
      <c r="B170" s="153"/>
      <c r="C170" s="179"/>
      <c r="D170" s="176"/>
      <c r="E170" s="176"/>
      <c r="F170" s="176"/>
      <c r="G170" s="176"/>
      <c r="H170" s="176"/>
      <c r="I170" s="173"/>
      <c r="J170" s="184" t="s">
        <v>211</v>
      </c>
      <c r="K170" s="201"/>
      <c r="L170" s="177"/>
      <c r="M170" s="177"/>
      <c r="N170" s="177"/>
      <c r="O170" s="177"/>
      <c r="P170" s="177"/>
      <c r="Q170" s="202"/>
      <c r="R170" s="177"/>
      <c r="S170" s="177"/>
      <c r="T170" s="177"/>
      <c r="U170" s="177"/>
      <c r="V170" s="177"/>
      <c r="W170" s="177"/>
      <c r="X170" s="177"/>
      <c r="Y170" s="177"/>
      <c r="Z170" s="175"/>
    </row>
    <row r="171" spans="1:27" ht="20.100000000000001" customHeight="1" x14ac:dyDescent="0.15">
      <c r="A171" s="153"/>
      <c r="B171" s="153"/>
      <c r="C171" s="190"/>
      <c r="D171" s="191"/>
      <c r="E171" s="191"/>
      <c r="F171" s="191"/>
      <c r="G171" s="191"/>
      <c r="H171" s="191"/>
      <c r="I171" s="192"/>
      <c r="J171" s="192"/>
      <c r="K171" s="193"/>
      <c r="L171" s="192"/>
      <c r="M171" s="192"/>
      <c r="N171" s="192"/>
      <c r="O171" s="192"/>
      <c r="P171" s="192"/>
      <c r="Q171" s="192"/>
      <c r="R171" s="192"/>
      <c r="S171" s="192"/>
      <c r="T171" s="192"/>
      <c r="U171" s="192"/>
      <c r="V171" s="192"/>
      <c r="W171" s="192"/>
      <c r="X171" s="192"/>
      <c r="Y171" s="221"/>
      <c r="Z171" s="194"/>
      <c r="AA171" s="208"/>
    </row>
    <row r="172" spans="1:27" ht="20.100000000000001" customHeight="1" x14ac:dyDescent="0.15">
      <c r="A172" s="153"/>
      <c r="B172" s="153"/>
      <c r="C172" s="176"/>
      <c r="D172" s="176"/>
      <c r="E172" s="176"/>
      <c r="F172" s="176"/>
      <c r="G172" s="176"/>
      <c r="H172" s="176"/>
      <c r="I172" s="196"/>
      <c r="J172" s="196"/>
      <c r="K172" s="196"/>
      <c r="L172" s="196"/>
      <c r="M172" s="196"/>
      <c r="N172" s="196"/>
      <c r="O172" s="196"/>
      <c r="P172" s="196"/>
      <c r="Q172" s="196"/>
      <c r="R172" s="196"/>
      <c r="S172" s="196"/>
      <c r="T172" s="196"/>
      <c r="U172" s="196"/>
      <c r="V172" s="196"/>
      <c r="W172" s="196"/>
      <c r="X172" s="196"/>
      <c r="Y172" s="222"/>
      <c r="Z172" s="176"/>
      <c r="AA172" s="208"/>
    </row>
    <row r="173" spans="1:27" ht="20.100000000000001" customHeight="1" x14ac:dyDescent="0.15">
      <c r="A173" s="153"/>
      <c r="B173" s="153"/>
      <c r="C173" s="176"/>
      <c r="D173" s="176"/>
      <c r="E173" s="176"/>
      <c r="F173" s="176"/>
      <c r="G173" s="176"/>
      <c r="H173" s="176"/>
      <c r="I173" s="223"/>
      <c r="J173" s="196"/>
      <c r="K173" s="196"/>
      <c r="L173" s="196"/>
      <c r="M173" s="196"/>
      <c r="N173" s="222"/>
      <c r="O173" s="196"/>
      <c r="P173" s="196"/>
      <c r="Q173" s="196"/>
      <c r="R173" s="222"/>
      <c r="S173" s="196"/>
      <c r="T173" s="196"/>
      <c r="U173" s="196"/>
      <c r="V173" s="196"/>
      <c r="W173" s="196"/>
      <c r="X173" s="196"/>
      <c r="Y173" s="196"/>
      <c r="Z173" s="196"/>
      <c r="AA173" s="196"/>
    </row>
    <row r="174" spans="1:27" ht="20.100000000000001" customHeight="1" x14ac:dyDescent="0.15">
      <c r="A174" s="153"/>
      <c r="B174" s="153"/>
      <c r="C174" s="163" t="s">
        <v>48</v>
      </c>
      <c r="D174" s="164"/>
      <c r="E174" s="164"/>
      <c r="F174" s="164"/>
      <c r="G174" s="164"/>
      <c r="H174" s="165"/>
      <c r="I174" s="224"/>
      <c r="J174" s="225"/>
      <c r="K174" s="225"/>
      <c r="L174" s="225"/>
      <c r="M174" s="225"/>
      <c r="N174" s="225"/>
      <c r="O174" s="225"/>
      <c r="P174" s="225"/>
      <c r="Q174" s="225"/>
      <c r="R174" s="225"/>
      <c r="S174" s="225"/>
      <c r="T174" s="225"/>
      <c r="U174" s="225"/>
      <c r="V174" s="225"/>
      <c r="W174" s="225"/>
      <c r="X174" s="225"/>
      <c r="Y174" s="225"/>
      <c r="Z174" s="225"/>
    </row>
    <row r="175" spans="1:27" ht="20.100000000000001" customHeight="1" x14ac:dyDescent="0.15">
      <c r="A175" s="153"/>
      <c r="B175" s="153"/>
      <c r="C175" s="226"/>
      <c r="D175" s="227"/>
      <c r="E175" s="227"/>
      <c r="F175" s="227"/>
      <c r="G175" s="227"/>
      <c r="H175" s="227"/>
      <c r="Z175" s="219"/>
      <c r="AA175" s="187"/>
    </row>
    <row r="176" spans="1:27" ht="20.100000000000001" customHeight="1" x14ac:dyDescent="0.15">
      <c r="A176" s="153"/>
      <c r="B176" s="153"/>
      <c r="C176" s="170"/>
      <c r="D176" s="171">
        <v>1</v>
      </c>
      <c r="E176" s="176" t="s">
        <v>21</v>
      </c>
      <c r="F176" s="176"/>
      <c r="P176" s="228"/>
      <c r="Q176" s="229"/>
      <c r="R176" s="229"/>
      <c r="S176" s="229"/>
      <c r="T176" s="229"/>
      <c r="U176" s="229"/>
      <c r="V176" s="229"/>
      <c r="W176" s="229"/>
      <c r="X176" s="229"/>
      <c r="Y176" s="229"/>
      <c r="Z176" s="175"/>
    </row>
    <row r="177" spans="1:27" ht="45" customHeight="1" x14ac:dyDescent="0.15">
      <c r="A177" s="153"/>
      <c r="B177" s="153"/>
      <c r="C177" s="170"/>
      <c r="D177" s="171"/>
      <c r="E177" s="230" t="s">
        <v>106</v>
      </c>
      <c r="F177" s="230"/>
      <c r="G177" s="230"/>
      <c r="H177" s="230"/>
      <c r="I177" s="230"/>
      <c r="J177" s="230"/>
      <c r="K177" s="230"/>
      <c r="L177" s="230"/>
      <c r="M177" s="230"/>
      <c r="N177" s="230"/>
      <c r="O177" s="230"/>
      <c r="P177" s="230"/>
      <c r="Q177" s="230"/>
      <c r="R177" s="230"/>
      <c r="S177" s="230"/>
      <c r="T177" s="230"/>
      <c r="U177" s="230"/>
      <c r="V177" s="230"/>
      <c r="W177" s="230"/>
      <c r="X177" s="230"/>
      <c r="Y177" s="230"/>
      <c r="Z177" s="175"/>
    </row>
    <row r="178" spans="1:27" ht="20.100000000000001" customHeight="1" x14ac:dyDescent="0.15">
      <c r="A178" s="153">
        <f>IFERROR(IF(COUNTIF($K179:$K182,"○")&gt;1,1001,0),3)</f>
        <v>0</v>
      </c>
      <c r="B178" s="477"/>
      <c r="C178" s="170"/>
      <c r="D178" s="171"/>
      <c r="E178" s="231" t="s">
        <v>22</v>
      </c>
      <c r="F178" s="232"/>
      <c r="G178" s="232"/>
      <c r="H178" s="232"/>
      <c r="I178" s="232"/>
      <c r="J178" s="233"/>
      <c r="K178" s="234" t="s">
        <v>41</v>
      </c>
      <c r="L178" s="235"/>
      <c r="M178" s="236"/>
      <c r="N178" s="237" t="s">
        <v>23</v>
      </c>
      <c r="O178" s="238"/>
      <c r="P178" s="238"/>
      <c r="Q178" s="238"/>
      <c r="R178" s="238"/>
      <c r="S178" s="238"/>
      <c r="T178" s="238"/>
      <c r="U178" s="238"/>
      <c r="V178" s="239"/>
      <c r="W178" s="240" t="s">
        <v>24</v>
      </c>
      <c r="X178" s="241"/>
      <c r="Y178" s="242"/>
      <c r="Z178" s="175"/>
    </row>
    <row r="179" spans="1:27" ht="20.100000000000001" customHeight="1" x14ac:dyDescent="0.15">
      <c r="A179" s="153"/>
      <c r="B179" s="153"/>
      <c r="C179" s="170"/>
      <c r="D179" s="243"/>
      <c r="E179" s="244" t="s">
        <v>42</v>
      </c>
      <c r="F179" s="245"/>
      <c r="G179" s="245"/>
      <c r="H179" s="245"/>
      <c r="I179" s="245"/>
      <c r="J179" s="246"/>
      <c r="K179" s="119"/>
      <c r="L179" s="120"/>
      <c r="M179" s="121"/>
      <c r="N179" s="247"/>
      <c r="O179" s="248"/>
      <c r="P179" s="248"/>
      <c r="Q179" s="248"/>
      <c r="R179" s="248"/>
      <c r="S179" s="248"/>
      <c r="T179" s="248"/>
      <c r="U179" s="248"/>
      <c r="V179" s="249"/>
      <c r="W179" s="250"/>
      <c r="X179" s="251"/>
      <c r="Y179" s="252"/>
      <c r="Z179" s="175"/>
    </row>
    <row r="180" spans="1:27" ht="20.100000000000001" customHeight="1" x14ac:dyDescent="0.15">
      <c r="A180" s="153">
        <f>IFERROR(IF(AND($K180="○",TRIM($N180)=""),1001,0),3)</f>
        <v>0</v>
      </c>
      <c r="B180" s="153"/>
      <c r="C180" s="170"/>
      <c r="D180" s="243"/>
      <c r="E180" s="253" t="s">
        <v>43</v>
      </c>
      <c r="F180" s="254"/>
      <c r="G180" s="254"/>
      <c r="H180" s="254"/>
      <c r="I180" s="254"/>
      <c r="J180" s="255"/>
      <c r="K180" s="122"/>
      <c r="L180" s="123"/>
      <c r="M180" s="124"/>
      <c r="N180" s="51"/>
      <c r="O180" s="31"/>
      <c r="P180" s="31"/>
      <c r="Q180" s="31"/>
      <c r="R180" s="31"/>
      <c r="S180" s="31"/>
      <c r="T180" s="31"/>
      <c r="U180" s="31"/>
      <c r="V180" s="107"/>
      <c r="W180" s="256"/>
      <c r="X180" s="257"/>
      <c r="Y180" s="258"/>
      <c r="Z180" s="175"/>
    </row>
    <row r="181" spans="1:27" ht="20.100000000000001" customHeight="1" x14ac:dyDescent="0.15">
      <c r="A181" s="153">
        <f>IFERROR(IF(AND($K181="○",TRIM($N181)=""),1001,0),3)</f>
        <v>0</v>
      </c>
      <c r="B181" s="153"/>
      <c r="C181" s="170"/>
      <c r="D181" s="243"/>
      <c r="E181" s="253" t="s">
        <v>44</v>
      </c>
      <c r="F181" s="254"/>
      <c r="G181" s="254"/>
      <c r="H181" s="254"/>
      <c r="I181" s="254"/>
      <c r="J181" s="255"/>
      <c r="K181" s="122"/>
      <c r="L181" s="123"/>
      <c r="M181" s="124"/>
      <c r="N181" s="51"/>
      <c r="O181" s="31"/>
      <c r="P181" s="31"/>
      <c r="Q181" s="31"/>
      <c r="R181" s="31"/>
      <c r="S181" s="31"/>
      <c r="T181" s="31"/>
      <c r="U181" s="31"/>
      <c r="V181" s="107"/>
      <c r="W181" s="259">
        <v>100</v>
      </c>
      <c r="X181" s="260"/>
      <c r="Y181" s="261" t="s">
        <v>54</v>
      </c>
      <c r="Z181" s="175"/>
    </row>
    <row r="182" spans="1:27" ht="20.100000000000001" customHeight="1" x14ac:dyDescent="0.15">
      <c r="A182" s="153">
        <f>IFERROR(IF(AND($K182="○",OR(TRIM($N182)="",TRIM($W182)="")),1001,0),3)</f>
        <v>0</v>
      </c>
      <c r="B182" s="153"/>
      <c r="C182" s="170"/>
      <c r="D182" s="243"/>
      <c r="E182" s="262" t="s">
        <v>45</v>
      </c>
      <c r="F182" s="263"/>
      <c r="G182" s="263"/>
      <c r="H182" s="263"/>
      <c r="I182" s="263"/>
      <c r="J182" s="264"/>
      <c r="K182" s="109"/>
      <c r="L182" s="110"/>
      <c r="M182" s="111"/>
      <c r="N182" s="51"/>
      <c r="O182" s="31"/>
      <c r="P182" s="108"/>
      <c r="Q182" s="31"/>
      <c r="R182" s="31"/>
      <c r="S182" s="31"/>
      <c r="T182" s="31"/>
      <c r="U182" s="31"/>
      <c r="V182" s="107"/>
      <c r="W182" s="125"/>
      <c r="X182" s="126"/>
      <c r="Y182" s="265" t="s">
        <v>54</v>
      </c>
      <c r="Z182" s="175"/>
    </row>
    <row r="183" spans="1:27" ht="20.100000000000001" customHeight="1" x14ac:dyDescent="0.15">
      <c r="A183" s="153"/>
      <c r="B183" s="153"/>
      <c r="C183" s="170"/>
      <c r="D183" s="243"/>
      <c r="E183" s="266"/>
      <c r="F183" s="267"/>
      <c r="G183" s="267"/>
      <c r="H183" s="267"/>
      <c r="I183" s="267"/>
      <c r="J183" s="268"/>
      <c r="K183" s="112"/>
      <c r="L183" s="113"/>
      <c r="M183" s="114"/>
      <c r="N183" s="61"/>
      <c r="O183" s="65"/>
      <c r="P183" s="115"/>
      <c r="Q183" s="65"/>
      <c r="R183" s="65"/>
      <c r="S183" s="65"/>
      <c r="T183" s="65"/>
      <c r="U183" s="65"/>
      <c r="V183" s="116"/>
      <c r="W183" s="127"/>
      <c r="X183" s="128"/>
      <c r="Y183" s="269" t="s">
        <v>54</v>
      </c>
      <c r="Z183" s="175"/>
    </row>
    <row r="184" spans="1:27" ht="20.100000000000001" customHeight="1" x14ac:dyDescent="0.15">
      <c r="A184" s="153"/>
      <c r="B184" s="153"/>
      <c r="C184" s="170"/>
      <c r="D184" s="171"/>
      <c r="E184" s="270"/>
      <c r="F184" s="270"/>
      <c r="G184" s="270"/>
      <c r="H184" s="270"/>
      <c r="I184" s="270"/>
      <c r="J184" s="270"/>
      <c r="K184" s="177"/>
      <c r="L184" s="177"/>
      <c r="M184" s="177"/>
      <c r="N184" s="177"/>
      <c r="O184" s="177"/>
      <c r="P184" s="177"/>
      <c r="Q184" s="177"/>
      <c r="R184" s="177"/>
      <c r="S184" s="177"/>
      <c r="T184" s="177"/>
      <c r="U184" s="177"/>
      <c r="V184" s="177"/>
      <c r="W184" s="177"/>
      <c r="X184" s="177"/>
      <c r="Y184" s="177"/>
      <c r="Z184" s="175"/>
    </row>
    <row r="185" spans="1:27" ht="20.100000000000001" customHeight="1" x14ac:dyDescent="0.15">
      <c r="A185" s="153">
        <f>IFERROR(IF(TRIM($I185)="",1001,0),3)</f>
        <v>1001</v>
      </c>
      <c r="B185" s="153"/>
      <c r="C185" s="170"/>
      <c r="D185" s="171">
        <v>2</v>
      </c>
      <c r="E185" s="151" t="s">
        <v>29</v>
      </c>
      <c r="I185" s="118"/>
      <c r="J185" s="118"/>
      <c r="K185" s="118"/>
      <c r="L185" s="118"/>
      <c r="M185" s="118"/>
      <c r="N185" s="176" t="s">
        <v>52</v>
      </c>
      <c r="O185" s="176"/>
      <c r="P185" s="176"/>
      <c r="Q185" s="176"/>
      <c r="R185" s="176"/>
      <c r="S185" s="176"/>
      <c r="T185" s="176"/>
      <c r="U185" s="176"/>
      <c r="V185" s="176"/>
      <c r="W185" s="176"/>
      <c r="X185" s="176"/>
      <c r="Y185" s="176"/>
      <c r="Z185" s="175"/>
    </row>
    <row r="186" spans="1:27" ht="45" customHeight="1" x14ac:dyDescent="0.15">
      <c r="A186" s="153"/>
      <c r="B186" s="153"/>
      <c r="C186" s="179"/>
      <c r="D186" s="176"/>
      <c r="E186" s="176"/>
      <c r="F186" s="176"/>
      <c r="G186" s="176"/>
      <c r="H186" s="176"/>
      <c r="I186" s="173"/>
      <c r="J186" s="199" t="s">
        <v>182</v>
      </c>
      <c r="K186" s="271"/>
      <c r="L186" s="271"/>
      <c r="M186" s="271"/>
      <c r="N186" s="271"/>
      <c r="O186" s="271"/>
      <c r="P186" s="271"/>
      <c r="Q186" s="271"/>
      <c r="R186" s="271"/>
      <c r="S186" s="271"/>
      <c r="T186" s="271"/>
      <c r="U186" s="271"/>
      <c r="V186" s="271"/>
      <c r="W186" s="271"/>
      <c r="X186" s="271"/>
      <c r="Y186" s="271"/>
      <c r="Z186" s="175"/>
    </row>
    <row r="187" spans="1:27" ht="20.100000000000001" customHeight="1" x14ac:dyDescent="0.15">
      <c r="A187" s="153"/>
      <c r="B187" s="153"/>
      <c r="C187" s="170"/>
      <c r="D187" s="171">
        <v>3</v>
      </c>
      <c r="E187" s="151" t="s">
        <v>53</v>
      </c>
      <c r="I187" s="76"/>
      <c r="J187" s="129"/>
      <c r="K187" s="129"/>
      <c r="L187" s="129"/>
      <c r="M187" s="129"/>
      <c r="N187" s="176"/>
      <c r="O187" s="176"/>
      <c r="P187" s="176"/>
      <c r="Q187" s="176"/>
      <c r="R187" s="176"/>
      <c r="S187" s="176"/>
      <c r="T187" s="176"/>
      <c r="U187" s="176"/>
      <c r="V187" s="176"/>
      <c r="W187" s="176"/>
      <c r="X187" s="176"/>
      <c r="Y187" s="176"/>
      <c r="Z187" s="175"/>
    </row>
    <row r="188" spans="1:27" ht="20.100000000000001" customHeight="1" x14ac:dyDescent="0.15">
      <c r="A188" s="153"/>
      <c r="B188" s="153"/>
      <c r="C188" s="179"/>
      <c r="D188" s="176"/>
      <c r="E188" s="176"/>
      <c r="F188" s="176"/>
      <c r="G188" s="176"/>
      <c r="H188" s="176"/>
      <c r="I188" s="173"/>
      <c r="J188" s="178" t="str">
        <f>日付例&amp;"　年月日を入力してください。個人の場合や設立日が1900/3/31以前の場合は、入力不要です。"</f>
        <v>例)2024/4/1、R6/4/1　年月日を入力してください。個人の場合や設立日が1900/3/31以前の場合は、入力不要です。</v>
      </c>
      <c r="K188" s="177"/>
      <c r="L188" s="177"/>
      <c r="M188" s="177"/>
      <c r="N188" s="177"/>
      <c r="O188" s="177"/>
      <c r="P188" s="177"/>
      <c r="Q188" s="177"/>
      <c r="R188" s="177"/>
      <c r="S188" s="177"/>
      <c r="T188" s="177"/>
      <c r="U188" s="177"/>
      <c r="V188" s="177"/>
      <c r="W188" s="177"/>
      <c r="X188" s="177"/>
      <c r="Y188" s="177"/>
      <c r="Z188" s="175"/>
    </row>
    <row r="189" spans="1:27" ht="20.100000000000001" customHeight="1" x14ac:dyDescent="0.15">
      <c r="A189" s="153"/>
      <c r="B189" s="153"/>
      <c r="C189" s="170"/>
      <c r="D189" s="171">
        <v>4</v>
      </c>
      <c r="E189" s="151" t="s">
        <v>107</v>
      </c>
      <c r="F189" s="176"/>
      <c r="G189" s="176"/>
      <c r="H189" s="176"/>
      <c r="I189" s="76"/>
      <c r="J189" s="129"/>
      <c r="K189" s="129"/>
      <c r="L189" s="129"/>
      <c r="M189" s="129"/>
      <c r="N189" s="229"/>
      <c r="O189" s="229"/>
      <c r="P189" s="229"/>
      <c r="Q189" s="229"/>
      <c r="R189" s="229"/>
      <c r="S189" s="229"/>
      <c r="T189" s="229"/>
      <c r="U189" s="229"/>
      <c r="V189" s="229"/>
      <c r="W189" s="229"/>
      <c r="X189" s="229"/>
      <c r="Y189" s="229"/>
      <c r="Z189" s="272"/>
      <c r="AA189" s="179"/>
    </row>
    <row r="190" spans="1:27" ht="20.100000000000001" customHeight="1" x14ac:dyDescent="0.15">
      <c r="A190" s="153"/>
      <c r="B190" s="153"/>
      <c r="C190" s="170"/>
      <c r="D190" s="171"/>
      <c r="E190" s="176"/>
      <c r="F190" s="176"/>
      <c r="G190" s="176"/>
      <c r="H190" s="176"/>
      <c r="I190" s="173"/>
      <c r="J190" s="178" t="str">
        <f>日付例&amp;"　年月日を入力してください。創業日が1900/3/31以前の場合は、入力不要です。"</f>
        <v>例)2024/4/1、R6/4/1　年月日を入力してください。創業日が1900/3/31以前の場合は、入力不要です。</v>
      </c>
      <c r="K190" s="177"/>
      <c r="L190" s="177"/>
      <c r="M190" s="177"/>
      <c r="N190" s="273"/>
      <c r="O190" s="178"/>
      <c r="P190" s="186"/>
      <c r="Q190" s="178"/>
      <c r="R190" s="178"/>
      <c r="S190" s="178"/>
      <c r="T190" s="178"/>
      <c r="U190" s="178"/>
      <c r="V190" s="178"/>
      <c r="W190" s="178"/>
      <c r="X190" s="178"/>
      <c r="Y190" s="178"/>
      <c r="Z190" s="189"/>
      <c r="AA190" s="179"/>
    </row>
    <row r="191" spans="1:27" ht="20.100000000000001" customHeight="1" x14ac:dyDescent="0.15">
      <c r="A191" s="153"/>
      <c r="B191" s="153"/>
      <c r="C191" s="170"/>
      <c r="D191" s="171">
        <v>5</v>
      </c>
      <c r="E191" s="176" t="s">
        <v>25</v>
      </c>
      <c r="F191" s="176"/>
      <c r="G191" s="176"/>
      <c r="H191" s="176"/>
      <c r="I191" s="76"/>
      <c r="J191" s="81"/>
      <c r="K191" s="81"/>
      <c r="L191" s="81"/>
      <c r="M191" s="81"/>
      <c r="N191" s="274" t="s">
        <v>26</v>
      </c>
      <c r="O191" s="76"/>
      <c r="P191" s="77"/>
      <c r="Q191" s="77"/>
      <c r="R191" s="77"/>
      <c r="S191" s="275" t="s">
        <v>27</v>
      </c>
      <c r="T191" s="229"/>
      <c r="U191" s="229"/>
      <c r="V191" s="229"/>
      <c r="W191" s="229"/>
      <c r="X191" s="229"/>
      <c r="Y191" s="229"/>
      <c r="Z191" s="272"/>
      <c r="AA191" s="179"/>
    </row>
    <row r="192" spans="1:27" ht="20.100000000000001" customHeight="1" x14ac:dyDescent="0.15">
      <c r="A192" s="153"/>
      <c r="B192" s="153"/>
      <c r="C192" s="170"/>
      <c r="D192" s="171"/>
      <c r="E192" s="270" t="s">
        <v>28</v>
      </c>
      <c r="F192" s="176"/>
      <c r="G192" s="176"/>
      <c r="H192" s="176"/>
      <c r="I192" s="276"/>
      <c r="J192" s="178" t="str">
        <f>日付例&amp;"　年月日を入力してください。"</f>
        <v>例)2024/4/1、R6/4/1　年月日を入力してください。</v>
      </c>
      <c r="K192" s="178"/>
      <c r="L192" s="178"/>
      <c r="M192" s="186"/>
      <c r="N192" s="273"/>
      <c r="O192" s="178"/>
      <c r="P192" s="186"/>
      <c r="Q192" s="178"/>
      <c r="R192" s="178"/>
      <c r="S192" s="178"/>
      <c r="T192" s="178"/>
      <c r="U192" s="178"/>
      <c r="V192" s="178"/>
      <c r="W192" s="178"/>
      <c r="X192" s="178"/>
      <c r="Y192" s="178"/>
      <c r="Z192" s="189"/>
      <c r="AA192" s="179"/>
    </row>
    <row r="193" spans="1:27" ht="20.100000000000001" customHeight="1" x14ac:dyDescent="0.15">
      <c r="A193" s="153"/>
      <c r="B193" s="153"/>
      <c r="C193" s="170"/>
      <c r="D193" s="171">
        <v>6</v>
      </c>
      <c r="E193" s="277" t="s">
        <v>179</v>
      </c>
      <c r="F193" s="176"/>
      <c r="G193" s="176"/>
      <c r="H193" s="176"/>
      <c r="I193" s="76"/>
      <c r="J193" s="81"/>
      <c r="K193" s="81"/>
      <c r="L193" s="81"/>
      <c r="M193" s="81"/>
      <c r="N193" s="278"/>
      <c r="O193" s="229"/>
      <c r="P193" s="228"/>
      <c r="Q193" s="229"/>
      <c r="R193" s="229"/>
      <c r="S193" s="229"/>
      <c r="T193" s="229"/>
      <c r="U193" s="229"/>
      <c r="V193" s="229"/>
      <c r="W193" s="229"/>
      <c r="X193" s="229"/>
      <c r="Y193" s="229"/>
      <c r="Z193" s="272"/>
      <c r="AA193" s="179"/>
    </row>
    <row r="194" spans="1:27" ht="20.100000000000001" customHeight="1" x14ac:dyDescent="0.15">
      <c r="A194" s="153"/>
      <c r="B194" s="153"/>
      <c r="C194" s="170"/>
      <c r="D194" s="171"/>
      <c r="E194" s="270" t="s">
        <v>108</v>
      </c>
      <c r="F194" s="176"/>
      <c r="G194" s="176"/>
      <c r="H194" s="176"/>
      <c r="I194" s="279"/>
      <c r="J194" s="178" t="str">
        <f>日付例&amp;"　年月日を入力してください。"</f>
        <v>例)2024/4/1、R6/4/1　年月日を入力してください。</v>
      </c>
      <c r="K194" s="178"/>
      <c r="L194" s="178"/>
      <c r="M194" s="186"/>
      <c r="N194" s="273"/>
      <c r="O194" s="178"/>
      <c r="P194" s="186"/>
      <c r="Q194" s="178"/>
      <c r="R194" s="178"/>
      <c r="S194" s="178"/>
      <c r="T194" s="178"/>
      <c r="U194" s="178"/>
      <c r="V194" s="178"/>
      <c r="W194" s="178"/>
      <c r="X194" s="178"/>
      <c r="Y194" s="178"/>
      <c r="Z194" s="189"/>
      <c r="AA194" s="179"/>
    </row>
    <row r="195" spans="1:27" ht="20.100000000000001" customHeight="1" x14ac:dyDescent="0.15">
      <c r="A195" s="153"/>
      <c r="B195" s="153"/>
      <c r="C195" s="170"/>
      <c r="D195" s="171">
        <v>7</v>
      </c>
      <c r="E195" s="151" t="s">
        <v>215</v>
      </c>
      <c r="I195" s="280"/>
      <c r="J195" s="280"/>
      <c r="K195" s="280"/>
      <c r="L195" s="280"/>
      <c r="M195" s="176"/>
      <c r="N195" s="176"/>
      <c r="O195" s="176"/>
      <c r="P195" s="176"/>
      <c r="Q195" s="176"/>
      <c r="R195" s="176"/>
      <c r="S195" s="176"/>
      <c r="T195" s="176"/>
      <c r="U195" s="176"/>
      <c r="V195" s="176"/>
      <c r="W195" s="176"/>
      <c r="X195" s="176"/>
      <c r="Z195" s="219"/>
    </row>
    <row r="196" spans="1:27" ht="20.100000000000001" customHeight="1" x14ac:dyDescent="0.15">
      <c r="A196" s="153">
        <f>IFERROR(IF(TRIM($I196)="",1001,0),3)</f>
        <v>1001</v>
      </c>
      <c r="B196" s="153"/>
      <c r="C196" s="170"/>
      <c r="E196" s="281" t="s">
        <v>158</v>
      </c>
      <c r="F196" s="282"/>
      <c r="G196" s="282"/>
      <c r="H196" s="283"/>
      <c r="I196" s="67"/>
      <c r="J196" s="130"/>
      <c r="K196" s="130"/>
      <c r="L196" s="130"/>
      <c r="M196" s="131"/>
      <c r="Y196" s="176"/>
      <c r="Z196" s="219"/>
    </row>
    <row r="197" spans="1:27" ht="20.100000000000001" customHeight="1" x14ac:dyDescent="0.15">
      <c r="A197" s="153">
        <f>IFERROR(IF(TRIM($I197)="",1001,0),3)</f>
        <v>1001</v>
      </c>
      <c r="B197" s="153"/>
      <c r="C197" s="170"/>
      <c r="D197" s="171"/>
      <c r="E197" s="284" t="s">
        <v>159</v>
      </c>
      <c r="F197" s="285"/>
      <c r="G197" s="285"/>
      <c r="H197" s="286"/>
      <c r="I197" s="73"/>
      <c r="J197" s="79"/>
      <c r="K197" s="79"/>
      <c r="L197" s="79"/>
      <c r="M197" s="80"/>
      <c r="Y197" s="176"/>
      <c r="Z197" s="219"/>
    </row>
    <row r="198" spans="1:27" ht="20.100000000000001" customHeight="1" x14ac:dyDescent="0.15">
      <c r="A198" s="153">
        <f>IFERROR(IF(TRIM($I198)="",1001,0),3)</f>
        <v>1001</v>
      </c>
      <c r="B198" s="153"/>
      <c r="C198" s="170"/>
      <c r="D198" s="171"/>
      <c r="E198" s="287" t="s">
        <v>160</v>
      </c>
      <c r="F198" s="288"/>
      <c r="G198" s="288"/>
      <c r="H198" s="289"/>
      <c r="I198" s="73"/>
      <c r="J198" s="79"/>
      <c r="K198" s="79"/>
      <c r="L198" s="79"/>
      <c r="M198" s="80"/>
      <c r="Y198" s="176"/>
      <c r="Z198" s="219"/>
    </row>
    <row r="199" spans="1:27" ht="20.100000000000001" customHeight="1" x14ac:dyDescent="0.15">
      <c r="A199" s="153"/>
      <c r="B199" s="153"/>
      <c r="C199" s="170"/>
      <c r="D199" s="171"/>
      <c r="E199" s="284" t="s">
        <v>161</v>
      </c>
      <c r="F199" s="285"/>
      <c r="G199" s="285"/>
      <c r="H199" s="286"/>
      <c r="I199" s="290">
        <f>I196+I197+I198</f>
        <v>0</v>
      </c>
      <c r="J199" s="291"/>
      <c r="K199" s="291"/>
      <c r="L199" s="291"/>
      <c r="M199" s="292"/>
      <c r="Y199" s="176"/>
      <c r="Z199" s="219"/>
    </row>
    <row r="200" spans="1:27" ht="20.100000000000001" customHeight="1" x14ac:dyDescent="0.15">
      <c r="A200" s="153">
        <f>IFERROR(IF(TRIM($I200)="",1001,0),3)</f>
        <v>1001</v>
      </c>
      <c r="B200" s="153"/>
      <c r="C200" s="170"/>
      <c r="D200" s="171"/>
      <c r="E200" s="293" t="s">
        <v>162</v>
      </c>
      <c r="F200" s="294"/>
      <c r="G200" s="294"/>
      <c r="H200" s="295"/>
      <c r="I200" s="84"/>
      <c r="J200" s="85"/>
      <c r="K200" s="85"/>
      <c r="L200" s="85"/>
      <c r="M200" s="86"/>
      <c r="Y200" s="176"/>
      <c r="Z200" s="219"/>
    </row>
    <row r="201" spans="1:27" ht="20.100000000000001" customHeight="1" x14ac:dyDescent="0.15">
      <c r="A201" s="153"/>
      <c r="B201" s="153"/>
      <c r="C201" s="170"/>
      <c r="D201" s="171"/>
      <c r="E201" s="296"/>
      <c r="F201" s="297"/>
      <c r="G201" s="278"/>
      <c r="H201" s="278"/>
      <c r="I201" s="298"/>
      <c r="J201" s="278"/>
      <c r="K201" s="278"/>
      <c r="Y201" s="176"/>
      <c r="Z201" s="219"/>
    </row>
    <row r="202" spans="1:27" ht="20.100000000000001" customHeight="1" x14ac:dyDescent="0.15">
      <c r="A202" s="153"/>
      <c r="B202" s="153"/>
      <c r="C202" s="170"/>
      <c r="D202" s="171">
        <v>8</v>
      </c>
      <c r="E202" s="151" t="s">
        <v>47</v>
      </c>
      <c r="I202" s="60"/>
      <c r="J202" s="129"/>
      <c r="K202" s="129"/>
      <c r="L202" s="129"/>
      <c r="M202" s="129"/>
      <c r="N202" s="176"/>
      <c r="O202" s="176"/>
      <c r="P202" s="176"/>
      <c r="Q202" s="176"/>
      <c r="R202" s="176"/>
      <c r="S202" s="176"/>
      <c r="T202" s="176"/>
      <c r="U202" s="176"/>
      <c r="V202" s="176"/>
      <c r="W202" s="176"/>
      <c r="X202" s="176"/>
      <c r="Y202" s="176"/>
      <c r="Z202" s="175"/>
    </row>
    <row r="203" spans="1:27" ht="60" customHeight="1" x14ac:dyDescent="0.15">
      <c r="A203" s="153"/>
      <c r="B203" s="153"/>
      <c r="C203" s="179"/>
      <c r="D203" s="176"/>
      <c r="E203" s="176"/>
      <c r="F203" s="176"/>
      <c r="G203" s="176"/>
      <c r="H203" s="176"/>
      <c r="I203" s="173"/>
      <c r="J203" s="299" t="s">
        <v>183</v>
      </c>
      <c r="K203" s="299"/>
      <c r="L203" s="299"/>
      <c r="M203" s="299"/>
      <c r="N203" s="299"/>
      <c r="O203" s="299"/>
      <c r="P203" s="299"/>
      <c r="Q203" s="299"/>
      <c r="R203" s="299"/>
      <c r="S203" s="299"/>
      <c r="T203" s="299"/>
      <c r="U203" s="299"/>
      <c r="V203" s="299"/>
      <c r="W203" s="299"/>
      <c r="X203" s="299"/>
      <c r="Y203" s="299"/>
      <c r="Z203" s="175"/>
    </row>
    <row r="204" spans="1:27" ht="20.100000000000001" customHeight="1" x14ac:dyDescent="0.15">
      <c r="A204" s="153"/>
      <c r="B204" s="153"/>
      <c r="C204" s="166"/>
      <c r="D204" s="171">
        <v>9</v>
      </c>
      <c r="E204" s="176" t="s">
        <v>15</v>
      </c>
      <c r="F204" s="167"/>
      <c r="G204" s="167"/>
      <c r="H204" s="167"/>
      <c r="I204" s="176"/>
      <c r="J204" s="176"/>
      <c r="K204" s="176"/>
      <c r="L204" s="176"/>
      <c r="M204" s="176"/>
      <c r="N204" s="176"/>
      <c r="O204" s="176"/>
      <c r="P204" s="176"/>
      <c r="Q204" s="176"/>
      <c r="R204" s="176"/>
      <c r="S204" s="176"/>
      <c r="T204" s="176"/>
      <c r="U204" s="176"/>
      <c r="V204" s="176"/>
      <c r="W204" s="176"/>
      <c r="X204" s="176"/>
      <c r="Y204" s="176"/>
      <c r="Z204" s="175"/>
      <c r="AA204" s="179"/>
    </row>
    <row r="205" spans="1:27" ht="20.100000000000001" customHeight="1" x14ac:dyDescent="0.15">
      <c r="A205" s="153"/>
      <c r="B205" s="153"/>
      <c r="C205" s="170"/>
      <c r="D205" s="219"/>
      <c r="E205" s="300" t="s">
        <v>16</v>
      </c>
      <c r="F205" s="301"/>
      <c r="G205" s="301"/>
      <c r="H205" s="302"/>
      <c r="I205" s="303" t="s">
        <v>241</v>
      </c>
      <c r="J205" s="304"/>
      <c r="K205" s="304"/>
      <c r="L205" s="304"/>
      <c r="M205" s="305"/>
      <c r="Z205" s="219"/>
      <c r="AA205" s="179"/>
    </row>
    <row r="206" spans="1:27" ht="20.100000000000001" customHeight="1" x14ac:dyDescent="0.15">
      <c r="A206" s="153"/>
      <c r="B206" s="153"/>
      <c r="C206" s="170"/>
      <c r="D206" s="219"/>
      <c r="E206" s="306" t="s">
        <v>17</v>
      </c>
      <c r="F206" s="307"/>
      <c r="G206" s="307"/>
      <c r="H206" s="308"/>
      <c r="I206" s="67"/>
      <c r="J206" s="68"/>
      <c r="K206" s="68"/>
      <c r="L206" s="68"/>
      <c r="M206" s="69"/>
      <c r="Z206" s="219"/>
      <c r="AA206" s="179"/>
    </row>
    <row r="207" spans="1:27" ht="20.100000000000001" customHeight="1" x14ac:dyDescent="0.15">
      <c r="A207" s="153"/>
      <c r="B207" s="153"/>
      <c r="C207" s="170"/>
      <c r="D207" s="219"/>
      <c r="E207" s="309" t="s">
        <v>18</v>
      </c>
      <c r="F207" s="310"/>
      <c r="G207" s="310"/>
      <c r="H207" s="311"/>
      <c r="I207" s="73"/>
      <c r="J207" s="82"/>
      <c r="K207" s="82"/>
      <c r="L207" s="82"/>
      <c r="M207" s="83"/>
      <c r="Z207" s="219"/>
      <c r="AA207" s="179"/>
    </row>
    <row r="208" spans="1:27" ht="20.100000000000001" customHeight="1" x14ac:dyDescent="0.15">
      <c r="A208" s="153"/>
      <c r="B208" s="153"/>
      <c r="C208" s="170"/>
      <c r="D208" s="219"/>
      <c r="E208" s="309" t="s">
        <v>19</v>
      </c>
      <c r="F208" s="310"/>
      <c r="G208" s="310"/>
      <c r="H208" s="311"/>
      <c r="I208" s="73"/>
      <c r="J208" s="82"/>
      <c r="K208" s="82"/>
      <c r="L208" s="82"/>
      <c r="M208" s="83"/>
      <c r="Z208" s="219"/>
      <c r="AA208" s="179"/>
    </row>
    <row r="209" spans="1:27" ht="20.100000000000001" customHeight="1" thickBot="1" x14ac:dyDescent="0.2">
      <c r="A209" s="153"/>
      <c r="B209" s="153"/>
      <c r="C209" s="170"/>
      <c r="D209" s="219"/>
      <c r="E209" s="312" t="s">
        <v>20</v>
      </c>
      <c r="F209" s="313"/>
      <c r="G209" s="313"/>
      <c r="H209" s="314"/>
      <c r="I209" s="70"/>
      <c r="J209" s="71"/>
      <c r="K209" s="71"/>
      <c r="L209" s="71"/>
      <c r="M209" s="72"/>
      <c r="Z209" s="219"/>
      <c r="AA209" s="179"/>
    </row>
    <row r="210" spans="1:27" ht="20.100000000000001" customHeight="1" thickTop="1" x14ac:dyDescent="0.15">
      <c r="A210" s="153"/>
      <c r="B210" s="153"/>
      <c r="C210" s="170"/>
      <c r="E210" s="315" t="s">
        <v>163</v>
      </c>
      <c r="F210" s="316"/>
      <c r="G210" s="316"/>
      <c r="H210" s="317"/>
      <c r="I210" s="318">
        <f>I206+I208+I209</f>
        <v>0</v>
      </c>
      <c r="J210" s="319"/>
      <c r="K210" s="319"/>
      <c r="L210" s="319"/>
      <c r="M210" s="320"/>
      <c r="Z210" s="219"/>
      <c r="AA210" s="179"/>
    </row>
    <row r="211" spans="1:27" ht="20.100000000000001" customHeight="1" x14ac:dyDescent="0.15">
      <c r="A211" s="153"/>
      <c r="B211" s="153"/>
      <c r="C211" s="170"/>
      <c r="D211" s="171"/>
      <c r="E211" s="176"/>
      <c r="F211" s="176"/>
      <c r="G211" s="176"/>
      <c r="H211" s="176"/>
      <c r="I211" s="229"/>
      <c r="J211" s="229"/>
      <c r="K211" s="229"/>
      <c r="L211" s="278"/>
      <c r="M211" s="278"/>
      <c r="N211" s="278"/>
      <c r="O211" s="229"/>
      <c r="P211" s="229"/>
      <c r="Q211" s="229"/>
      <c r="R211" s="229"/>
      <c r="S211" s="229"/>
      <c r="T211" s="229"/>
      <c r="U211" s="229"/>
      <c r="V211" s="229"/>
      <c r="W211" s="229"/>
      <c r="X211" s="229"/>
      <c r="Y211" s="229"/>
      <c r="Z211" s="272"/>
      <c r="AA211" s="179"/>
    </row>
    <row r="212" spans="1:27" ht="20.100000000000001" customHeight="1" x14ac:dyDescent="0.15">
      <c r="A212" s="153"/>
      <c r="B212" s="153"/>
      <c r="C212" s="170"/>
      <c r="D212" s="171">
        <v>10</v>
      </c>
      <c r="E212" s="176" t="s">
        <v>243</v>
      </c>
      <c r="F212" s="176"/>
      <c r="G212" s="176"/>
      <c r="H212" s="176"/>
      <c r="I212" s="208"/>
      <c r="Z212" s="219"/>
      <c r="AA212" s="179"/>
    </row>
    <row r="213" spans="1:27" ht="20.100000000000001" customHeight="1" x14ac:dyDescent="0.15">
      <c r="A213" s="153"/>
      <c r="B213" s="153"/>
      <c r="C213" s="170"/>
      <c r="D213" s="219"/>
      <c r="E213" s="300" t="s">
        <v>16</v>
      </c>
      <c r="F213" s="301"/>
      <c r="G213" s="301"/>
      <c r="H213" s="302"/>
      <c r="I213" s="303" t="s">
        <v>164</v>
      </c>
      <c r="J213" s="304"/>
      <c r="K213" s="304"/>
      <c r="L213" s="304"/>
      <c r="M213" s="305"/>
      <c r="Z213" s="219"/>
      <c r="AA213" s="179"/>
    </row>
    <row r="214" spans="1:27" ht="20.100000000000001" customHeight="1" x14ac:dyDescent="0.15">
      <c r="A214" s="153"/>
      <c r="B214" s="153"/>
      <c r="C214" s="170"/>
      <c r="D214" s="171"/>
      <c r="E214" s="321" t="s">
        <v>166</v>
      </c>
      <c r="F214" s="322"/>
      <c r="G214" s="322"/>
      <c r="H214" s="323"/>
      <c r="I214" s="67"/>
      <c r="J214" s="68"/>
      <c r="K214" s="68"/>
      <c r="L214" s="68"/>
      <c r="M214" s="69"/>
      <c r="N214" s="151" t="s">
        <v>165</v>
      </c>
      <c r="Z214" s="219"/>
      <c r="AA214" s="179"/>
    </row>
    <row r="215" spans="1:27" ht="20.100000000000001" customHeight="1" thickBot="1" x14ac:dyDescent="0.2">
      <c r="A215" s="153"/>
      <c r="B215" s="153"/>
      <c r="C215" s="170"/>
      <c r="D215" s="171"/>
      <c r="E215" s="324" t="s">
        <v>167</v>
      </c>
      <c r="F215" s="325"/>
      <c r="G215" s="325"/>
      <c r="H215" s="326"/>
      <c r="I215" s="70"/>
      <c r="J215" s="71"/>
      <c r="K215" s="71"/>
      <c r="L215" s="71"/>
      <c r="M215" s="72"/>
      <c r="N215" s="151" t="s">
        <v>165</v>
      </c>
      <c r="Z215" s="219"/>
      <c r="AA215" s="179"/>
    </row>
    <row r="216" spans="1:27" ht="20.100000000000001" customHeight="1" thickTop="1" x14ac:dyDescent="0.15">
      <c r="A216" s="153"/>
      <c r="B216" s="153"/>
      <c r="C216" s="170"/>
      <c r="D216" s="171"/>
      <c r="E216" s="327" t="s">
        <v>242</v>
      </c>
      <c r="F216" s="328"/>
      <c r="G216" s="328"/>
      <c r="H216" s="329"/>
      <c r="I216" s="330" t="str">
        <f>IFERROR(ROUND(I214*100/I215,1),"")</f>
        <v/>
      </c>
      <c r="J216" s="331"/>
      <c r="K216" s="331"/>
      <c r="L216" s="331"/>
      <c r="M216" s="332"/>
      <c r="N216" s="151" t="s">
        <v>54</v>
      </c>
      <c r="Z216" s="219"/>
      <c r="AA216" s="179"/>
    </row>
    <row r="217" spans="1:27" ht="20.100000000000001" customHeight="1" x14ac:dyDescent="0.15">
      <c r="A217" s="153"/>
      <c r="B217" s="153"/>
      <c r="C217" s="170"/>
      <c r="D217" s="171"/>
      <c r="E217" s="229"/>
      <c r="F217" s="229"/>
      <c r="G217" s="229"/>
      <c r="H217" s="229"/>
      <c r="I217" s="229"/>
      <c r="J217" s="229"/>
      <c r="K217" s="229"/>
      <c r="L217" s="229"/>
      <c r="M217" s="229"/>
      <c r="N217" s="229"/>
      <c r="O217" s="229"/>
      <c r="P217" s="229"/>
      <c r="Q217" s="229"/>
      <c r="R217" s="229"/>
      <c r="S217" s="229"/>
      <c r="T217" s="229"/>
      <c r="U217" s="229"/>
      <c r="V217" s="229"/>
      <c r="W217" s="229"/>
      <c r="X217" s="229"/>
      <c r="Y217" s="229"/>
      <c r="Z217" s="272"/>
      <c r="AA217" s="179"/>
    </row>
    <row r="218" spans="1:27" ht="20.100000000000001" customHeight="1" x14ac:dyDescent="0.15">
      <c r="A218" s="153"/>
      <c r="B218" s="153"/>
      <c r="C218" s="190"/>
      <c r="D218" s="191"/>
      <c r="E218" s="191"/>
      <c r="F218" s="191"/>
      <c r="G218" s="191"/>
      <c r="H218" s="191"/>
      <c r="I218" s="191"/>
      <c r="J218" s="192"/>
      <c r="K218" s="192"/>
      <c r="L218" s="192"/>
      <c r="M218" s="215"/>
      <c r="N218" s="192"/>
      <c r="O218" s="192"/>
      <c r="P218" s="215"/>
      <c r="Q218" s="192"/>
      <c r="R218" s="192"/>
      <c r="S218" s="192"/>
      <c r="T218" s="192"/>
      <c r="U218" s="192"/>
      <c r="V218" s="192"/>
      <c r="W218" s="192"/>
      <c r="X218" s="192"/>
      <c r="Y218" s="192"/>
      <c r="Z218" s="333"/>
      <c r="AA218" s="179"/>
    </row>
    <row r="219" spans="1:27" ht="20.100000000000001" customHeight="1" x14ac:dyDescent="0.15">
      <c r="A219" s="153"/>
      <c r="B219" s="153"/>
      <c r="C219" s="176"/>
      <c r="D219" s="176"/>
      <c r="E219" s="176"/>
      <c r="F219" s="176"/>
      <c r="G219" s="176"/>
      <c r="H219" s="176"/>
      <c r="I219" s="176"/>
      <c r="J219" s="196"/>
      <c r="K219" s="196"/>
      <c r="L219" s="196"/>
      <c r="M219" s="216"/>
      <c r="N219" s="196"/>
      <c r="O219" s="196"/>
      <c r="P219" s="216"/>
      <c r="Q219" s="196"/>
      <c r="R219" s="196"/>
      <c r="S219" s="196"/>
      <c r="T219" s="196"/>
      <c r="U219" s="196"/>
      <c r="V219" s="196"/>
      <c r="W219" s="196"/>
      <c r="X219" s="196"/>
      <c r="Y219" s="196"/>
      <c r="Z219" s="196"/>
      <c r="AA219" s="196"/>
    </row>
    <row r="220" spans="1:27" ht="20.100000000000001" customHeight="1" x14ac:dyDescent="0.15">
      <c r="A220" s="153"/>
      <c r="B220" s="153"/>
      <c r="C220" s="176"/>
      <c r="D220" s="176"/>
      <c r="E220" s="176"/>
      <c r="F220" s="176"/>
      <c r="G220" s="176"/>
      <c r="H220" s="176"/>
      <c r="I220" s="176"/>
      <c r="J220" s="196"/>
      <c r="K220" s="196"/>
      <c r="L220" s="196"/>
      <c r="M220" s="216"/>
      <c r="Y220" s="196"/>
      <c r="Z220" s="196"/>
      <c r="AA220" s="196"/>
    </row>
    <row r="221" spans="1:27" ht="20.100000000000001" customHeight="1" x14ac:dyDescent="0.15">
      <c r="A221" s="153"/>
      <c r="B221" s="153"/>
      <c r="C221" s="163" t="s">
        <v>174</v>
      </c>
      <c r="D221" s="164"/>
      <c r="E221" s="164"/>
      <c r="F221" s="164"/>
      <c r="G221" s="164"/>
      <c r="H221" s="165"/>
      <c r="I221" s="224"/>
      <c r="J221" s="225"/>
      <c r="K221" s="225"/>
      <c r="L221" s="225"/>
      <c r="M221" s="225"/>
      <c r="N221" s="225"/>
      <c r="O221" s="225"/>
      <c r="P221" s="225"/>
      <c r="Q221" s="225"/>
      <c r="R221" s="225"/>
      <c r="S221" s="225"/>
      <c r="T221" s="225"/>
      <c r="U221" s="225"/>
      <c r="V221" s="225"/>
      <c r="W221" s="225"/>
      <c r="X221" s="225"/>
      <c r="Y221" s="225"/>
      <c r="Z221" s="225"/>
    </row>
    <row r="222" spans="1:27" ht="20.100000000000001" customHeight="1" x14ac:dyDescent="0.15">
      <c r="A222" s="153"/>
      <c r="B222" s="153"/>
      <c r="C222" s="166"/>
      <c r="D222" s="171"/>
      <c r="E222" s="334"/>
      <c r="F222" s="167"/>
      <c r="G222" s="167"/>
      <c r="H222" s="167"/>
      <c r="I222" s="176"/>
      <c r="J222" s="176"/>
      <c r="K222" s="176"/>
      <c r="L222" s="176"/>
      <c r="M222" s="176"/>
      <c r="N222" s="176"/>
      <c r="O222" s="176"/>
      <c r="P222" s="176"/>
      <c r="Q222" s="176"/>
      <c r="R222" s="176"/>
      <c r="S222" s="176"/>
      <c r="T222" s="176"/>
      <c r="U222" s="176"/>
      <c r="V222" s="176"/>
      <c r="W222" s="176"/>
      <c r="X222" s="176"/>
      <c r="Y222" s="176"/>
      <c r="Z222" s="175"/>
    </row>
    <row r="223" spans="1:27" ht="45" customHeight="1" x14ac:dyDescent="0.15">
      <c r="A223" s="153"/>
      <c r="B223" s="153"/>
      <c r="C223" s="335"/>
      <c r="D223" s="336" t="s">
        <v>219</v>
      </c>
      <c r="E223" s="336"/>
      <c r="F223" s="336"/>
      <c r="G223" s="336"/>
      <c r="H223" s="336"/>
      <c r="I223" s="336"/>
      <c r="J223" s="336"/>
      <c r="K223" s="336"/>
      <c r="L223" s="336"/>
      <c r="M223" s="336"/>
      <c r="N223" s="336"/>
      <c r="O223" s="336"/>
      <c r="P223" s="336"/>
      <c r="Q223" s="336"/>
      <c r="R223" s="336"/>
      <c r="S223" s="336"/>
      <c r="T223" s="336"/>
      <c r="U223" s="336"/>
      <c r="V223" s="336"/>
      <c r="W223" s="336"/>
      <c r="X223" s="336"/>
      <c r="Y223" s="336"/>
      <c r="Z223" s="175"/>
    </row>
    <row r="224" spans="1:27" ht="20.100000000000001" customHeight="1" x14ac:dyDescent="0.15">
      <c r="A224" s="153"/>
      <c r="B224" s="153"/>
      <c r="C224" s="337"/>
      <c r="D224" s="240" t="s">
        <v>75</v>
      </c>
      <c r="E224" s="241"/>
      <c r="F224" s="241"/>
      <c r="G224" s="241"/>
      <c r="H224" s="241"/>
      <c r="I224" s="241"/>
      <c r="J224" s="242"/>
      <c r="K224" s="338" t="s">
        <v>168</v>
      </c>
      <c r="L224" s="339"/>
      <c r="M224" s="339"/>
      <c r="N224" s="339"/>
      <c r="O224" s="339"/>
      <c r="P224" s="339"/>
      <c r="Q224" s="340" t="s">
        <v>169</v>
      </c>
      <c r="R224" s="341"/>
      <c r="S224" s="341"/>
      <c r="T224" s="342"/>
      <c r="U224" s="343" t="s">
        <v>244</v>
      </c>
      <c r="V224" s="344"/>
      <c r="W224" s="344"/>
      <c r="X224" s="344"/>
      <c r="Y224" s="345"/>
      <c r="Z224" s="175"/>
    </row>
    <row r="225" spans="1:27" ht="20.100000000000001" customHeight="1" x14ac:dyDescent="0.15">
      <c r="A225" s="346"/>
      <c r="B225" s="153"/>
      <c r="C225" s="347"/>
      <c r="D225" s="348"/>
      <c r="E225" s="349"/>
      <c r="F225" s="349"/>
      <c r="G225" s="349"/>
      <c r="H225" s="349"/>
      <c r="I225" s="350"/>
      <c r="J225" s="351"/>
      <c r="K225" s="94"/>
      <c r="L225" s="95"/>
      <c r="M225" s="95"/>
      <c r="N225" s="352" t="s">
        <v>220</v>
      </c>
      <c r="O225" s="3"/>
      <c r="P225" s="353" t="s">
        <v>220</v>
      </c>
      <c r="Q225" s="2"/>
      <c r="R225" s="278" t="s">
        <v>220</v>
      </c>
      <c r="S225" s="6"/>
      <c r="T225" s="354" t="s">
        <v>220</v>
      </c>
      <c r="U225" s="355"/>
      <c r="V225" s="356"/>
      <c r="W225" s="356"/>
      <c r="X225" s="356"/>
      <c r="Y225" s="357"/>
      <c r="Z225" s="219"/>
    </row>
    <row r="226" spans="1:27" ht="20.100000000000001" customHeight="1" x14ac:dyDescent="0.15">
      <c r="A226" s="346"/>
      <c r="B226" s="153"/>
      <c r="C226" s="347"/>
      <c r="D226" s="358"/>
      <c r="E226" s="359"/>
      <c r="F226" s="359"/>
      <c r="G226" s="359"/>
      <c r="H226" s="359"/>
      <c r="I226" s="360"/>
      <c r="J226" s="361"/>
      <c r="K226" s="96"/>
      <c r="L226" s="97"/>
      <c r="M226" s="97"/>
      <c r="N226" s="362" t="s">
        <v>221</v>
      </c>
      <c r="O226" s="4"/>
      <c r="P226" s="363" t="s">
        <v>221</v>
      </c>
      <c r="Q226" s="5"/>
      <c r="R226" s="362" t="s">
        <v>221</v>
      </c>
      <c r="S226" s="4"/>
      <c r="T226" s="364" t="s">
        <v>221</v>
      </c>
      <c r="U226" s="365"/>
      <c r="V226" s="366"/>
      <c r="W226" s="366"/>
      <c r="X226" s="366"/>
      <c r="Y226" s="367"/>
      <c r="Z226" s="219"/>
    </row>
    <row r="227" spans="1:27" ht="20.100000000000001" customHeight="1" x14ac:dyDescent="0.15">
      <c r="A227" s="153"/>
      <c r="B227" s="153"/>
      <c r="C227" s="337"/>
      <c r="D227" s="368" t="s">
        <v>49</v>
      </c>
      <c r="E227" s="369"/>
      <c r="F227" s="369"/>
      <c r="G227" s="369"/>
      <c r="H227" s="369"/>
      <c r="I227" s="370"/>
      <c r="J227" s="371"/>
      <c r="K227" s="67"/>
      <c r="L227" s="99"/>
      <c r="M227" s="99"/>
      <c r="N227" s="100"/>
      <c r="O227" s="78"/>
      <c r="P227" s="101"/>
      <c r="Q227" s="67"/>
      <c r="R227" s="98"/>
      <c r="S227" s="78"/>
      <c r="T227" s="69"/>
      <c r="U227" s="67"/>
      <c r="V227" s="68"/>
      <c r="W227" s="68"/>
      <c r="X227" s="68"/>
      <c r="Y227" s="69"/>
      <c r="Z227" s="175"/>
    </row>
    <row r="228" spans="1:27" ht="20.100000000000001" customHeight="1" x14ac:dyDescent="0.15">
      <c r="A228" s="153"/>
      <c r="B228" s="153"/>
      <c r="C228" s="337"/>
      <c r="D228" s="372" t="s">
        <v>34</v>
      </c>
      <c r="E228" s="373"/>
      <c r="F228" s="374" t="s">
        <v>184</v>
      </c>
      <c r="G228" s="375"/>
      <c r="H228" s="375"/>
      <c r="I228" s="376"/>
      <c r="J228" s="377"/>
      <c r="K228" s="73"/>
      <c r="L228" s="74"/>
      <c r="M228" s="74"/>
      <c r="N228" s="75"/>
      <c r="O228" s="88"/>
      <c r="P228" s="89"/>
      <c r="Q228" s="73"/>
      <c r="R228" s="93"/>
      <c r="S228" s="88"/>
      <c r="T228" s="83"/>
      <c r="U228" s="73"/>
      <c r="V228" s="82"/>
      <c r="W228" s="82"/>
      <c r="X228" s="82"/>
      <c r="Y228" s="83"/>
      <c r="Z228" s="175"/>
    </row>
    <row r="229" spans="1:27" ht="20.100000000000001" customHeight="1" x14ac:dyDescent="0.15">
      <c r="A229" s="153"/>
      <c r="B229" s="153"/>
      <c r="C229" s="337"/>
      <c r="D229" s="378"/>
      <c r="E229" s="379"/>
      <c r="F229" s="374" t="s">
        <v>185</v>
      </c>
      <c r="G229" s="375"/>
      <c r="H229" s="375"/>
      <c r="I229" s="376"/>
      <c r="J229" s="377"/>
      <c r="K229" s="73"/>
      <c r="L229" s="74"/>
      <c r="M229" s="74"/>
      <c r="N229" s="75"/>
      <c r="O229" s="88"/>
      <c r="P229" s="89"/>
      <c r="Q229" s="73"/>
      <c r="R229" s="75"/>
      <c r="S229" s="88"/>
      <c r="T229" s="89"/>
      <c r="U229" s="73"/>
      <c r="V229" s="74"/>
      <c r="W229" s="74"/>
      <c r="X229" s="74"/>
      <c r="Y229" s="89"/>
      <c r="Z229" s="175"/>
    </row>
    <row r="230" spans="1:27" ht="20.100000000000001" customHeight="1" x14ac:dyDescent="0.15">
      <c r="A230" s="153"/>
      <c r="B230" s="153"/>
      <c r="C230" s="337"/>
      <c r="D230" s="380" t="s">
        <v>56</v>
      </c>
      <c r="E230" s="375"/>
      <c r="F230" s="375"/>
      <c r="G230" s="375"/>
      <c r="H230" s="375"/>
      <c r="I230" s="376"/>
      <c r="J230" s="377"/>
      <c r="K230" s="73"/>
      <c r="L230" s="74"/>
      <c r="M230" s="74"/>
      <c r="N230" s="75"/>
      <c r="O230" s="88"/>
      <c r="P230" s="89"/>
      <c r="Q230" s="73"/>
      <c r="R230" s="93"/>
      <c r="S230" s="88"/>
      <c r="T230" s="83"/>
      <c r="U230" s="73"/>
      <c r="V230" s="82"/>
      <c r="W230" s="82"/>
      <c r="X230" s="82"/>
      <c r="Y230" s="83"/>
      <c r="Z230" s="175"/>
    </row>
    <row r="231" spans="1:27" ht="20.100000000000001" customHeight="1" x14ac:dyDescent="0.15">
      <c r="A231" s="153"/>
      <c r="B231" s="153"/>
      <c r="C231" s="337"/>
      <c r="D231" s="380" t="s">
        <v>36</v>
      </c>
      <c r="E231" s="375"/>
      <c r="F231" s="375"/>
      <c r="G231" s="375"/>
      <c r="H231" s="375"/>
      <c r="I231" s="376"/>
      <c r="J231" s="377"/>
      <c r="K231" s="73"/>
      <c r="L231" s="74"/>
      <c r="M231" s="74"/>
      <c r="N231" s="75"/>
      <c r="O231" s="88"/>
      <c r="P231" s="89"/>
      <c r="Q231" s="73"/>
      <c r="R231" s="93"/>
      <c r="S231" s="88"/>
      <c r="T231" s="83"/>
      <c r="U231" s="73"/>
      <c r="V231" s="82"/>
      <c r="W231" s="82"/>
      <c r="X231" s="82"/>
      <c r="Y231" s="83"/>
      <c r="Z231" s="175"/>
    </row>
    <row r="232" spans="1:27" ht="20.100000000000001" customHeight="1" thickBot="1" x14ac:dyDescent="0.2">
      <c r="A232" s="153"/>
      <c r="B232" s="153"/>
      <c r="C232" s="337"/>
      <c r="D232" s="380" t="s">
        <v>57</v>
      </c>
      <c r="E232" s="375"/>
      <c r="F232" s="375"/>
      <c r="G232" s="375"/>
      <c r="H232" s="375"/>
      <c r="I232" s="376"/>
      <c r="J232" s="377"/>
      <c r="K232" s="70"/>
      <c r="L232" s="134"/>
      <c r="M232" s="134"/>
      <c r="N232" s="135"/>
      <c r="O232" s="87"/>
      <c r="P232" s="133"/>
      <c r="Q232" s="70"/>
      <c r="R232" s="132"/>
      <c r="S232" s="87"/>
      <c r="T232" s="72"/>
      <c r="U232" s="70"/>
      <c r="V232" s="71"/>
      <c r="W232" s="71"/>
      <c r="X232" s="71"/>
      <c r="Y232" s="72"/>
      <c r="Z232" s="175"/>
    </row>
    <row r="233" spans="1:27" ht="20.100000000000001" customHeight="1" thickTop="1" x14ac:dyDescent="0.15">
      <c r="A233" s="153"/>
      <c r="B233" s="153"/>
      <c r="C233" s="337"/>
      <c r="D233" s="381" t="s">
        <v>171</v>
      </c>
      <c r="E233" s="382"/>
      <c r="F233" s="382"/>
      <c r="G233" s="382"/>
      <c r="H233" s="382"/>
      <c r="I233" s="383"/>
      <c r="J233" s="384"/>
      <c r="K233" s="318">
        <f>SUM(K227:N232)</f>
        <v>0</v>
      </c>
      <c r="L233" s="385"/>
      <c r="M233" s="385"/>
      <c r="N233" s="386"/>
      <c r="O233" s="387">
        <f>SUM(O227:P232)</f>
        <v>0</v>
      </c>
      <c r="P233" s="388"/>
      <c r="Q233" s="318">
        <f>SUM(Q227:R232)</f>
        <v>0</v>
      </c>
      <c r="R233" s="389"/>
      <c r="S233" s="387">
        <f>SUM(S227:T232)</f>
        <v>0</v>
      </c>
      <c r="T233" s="320"/>
      <c r="U233" s="318">
        <f>SUM(U227:Y232)</f>
        <v>0</v>
      </c>
      <c r="V233" s="319"/>
      <c r="W233" s="319"/>
      <c r="X233" s="319"/>
      <c r="Y233" s="320"/>
      <c r="Z233" s="175"/>
    </row>
    <row r="234" spans="1:27" ht="20.100000000000001" customHeight="1" x14ac:dyDescent="0.15">
      <c r="A234" s="153"/>
      <c r="B234" s="153"/>
      <c r="C234" s="170"/>
      <c r="D234" s="277"/>
      <c r="E234" s="390" t="str">
        <f>"*1 "&amp;日付例&amp;"　年月日を入力してください。"</f>
        <v>*1 例)2024/4/1、R6/4/1　年月日を入力してください。</v>
      </c>
      <c r="F234" s="391"/>
      <c r="G234" s="391"/>
      <c r="H234" s="391"/>
      <c r="I234" s="391"/>
      <c r="J234" s="391"/>
      <c r="K234" s="392"/>
      <c r="L234" s="393"/>
      <c r="M234" s="393"/>
      <c r="N234" s="393"/>
      <c r="O234" s="392"/>
      <c r="P234" s="393"/>
      <c r="Q234" s="393"/>
      <c r="R234" s="393"/>
      <c r="S234" s="392"/>
      <c r="T234" s="393"/>
      <c r="U234" s="393"/>
      <c r="V234" s="393"/>
      <c r="W234" s="393"/>
      <c r="X234" s="393"/>
      <c r="Y234" s="393"/>
      <c r="Z234" s="175"/>
    </row>
    <row r="235" spans="1:27" ht="20.100000000000001" customHeight="1" x14ac:dyDescent="0.15">
      <c r="A235" s="153"/>
      <c r="B235" s="153"/>
      <c r="C235" s="394"/>
      <c r="D235" s="395"/>
      <c r="E235" s="396"/>
      <c r="F235" s="395"/>
      <c r="G235" s="395"/>
      <c r="H235" s="395"/>
      <c r="I235" s="395"/>
      <c r="J235" s="395"/>
      <c r="K235" s="397"/>
      <c r="L235" s="398"/>
      <c r="M235" s="398"/>
      <c r="N235" s="398"/>
      <c r="O235" s="397"/>
      <c r="P235" s="398"/>
      <c r="Q235" s="398"/>
      <c r="R235" s="398"/>
      <c r="S235" s="397"/>
      <c r="T235" s="398"/>
      <c r="U235" s="398"/>
      <c r="V235" s="398"/>
      <c r="W235" s="398"/>
      <c r="X235" s="398"/>
      <c r="Y235" s="398"/>
      <c r="Z235" s="191"/>
      <c r="AA235" s="187"/>
    </row>
    <row r="236" spans="1:27" ht="20.100000000000001" customHeight="1" x14ac:dyDescent="0.15">
      <c r="A236" s="153"/>
      <c r="B236" s="153"/>
      <c r="C236" s="399"/>
      <c r="D236" s="277"/>
      <c r="E236" s="390"/>
      <c r="F236" s="277"/>
      <c r="G236" s="277"/>
      <c r="H236" s="277"/>
      <c r="I236" s="277"/>
      <c r="J236" s="277"/>
      <c r="K236" s="400"/>
      <c r="L236" s="229"/>
      <c r="M236" s="229"/>
      <c r="N236" s="229"/>
      <c r="O236" s="400"/>
      <c r="P236" s="229"/>
      <c r="Q236" s="229"/>
      <c r="R236" s="229"/>
      <c r="S236" s="400"/>
      <c r="T236" s="229"/>
      <c r="U236" s="229"/>
      <c r="V236" s="229"/>
      <c r="W236" s="229"/>
      <c r="X236" s="229"/>
      <c r="Y236" s="229"/>
      <c r="Z236" s="176"/>
    </row>
    <row r="237" spans="1:27" ht="20.100000000000001" customHeight="1" x14ac:dyDescent="0.15">
      <c r="A237" s="153"/>
      <c r="B237" s="153"/>
      <c r="C237" s="171"/>
      <c r="D237" s="277"/>
      <c r="E237" s="390"/>
      <c r="F237" s="395"/>
      <c r="G237" s="277"/>
      <c r="H237" s="277"/>
      <c r="I237" s="277"/>
      <c r="J237" s="277"/>
      <c r="K237" s="400"/>
      <c r="L237" s="229"/>
      <c r="M237" s="229"/>
      <c r="N237" s="229"/>
      <c r="O237" s="400"/>
      <c r="P237" s="229"/>
      <c r="Q237" s="229"/>
      <c r="R237" s="229"/>
      <c r="S237" s="400"/>
      <c r="T237" s="229"/>
      <c r="U237" s="229"/>
      <c r="V237" s="229"/>
      <c r="W237" s="229"/>
      <c r="X237" s="229"/>
      <c r="Y237" s="229"/>
      <c r="Z237" s="176"/>
    </row>
    <row r="238" spans="1:27" ht="20.100000000000001" customHeight="1" x14ac:dyDescent="0.15">
      <c r="A238" s="153"/>
      <c r="B238" s="153"/>
      <c r="C238" s="163" t="s">
        <v>175</v>
      </c>
      <c r="D238" s="164"/>
      <c r="E238" s="164"/>
      <c r="F238" s="164"/>
      <c r="G238" s="164"/>
      <c r="H238" s="165"/>
      <c r="I238" s="224"/>
      <c r="J238" s="225"/>
      <c r="K238" s="225"/>
      <c r="L238" s="225"/>
      <c r="M238" s="225"/>
      <c r="N238" s="225"/>
      <c r="O238" s="225"/>
      <c r="P238" s="225"/>
      <c r="Q238" s="225"/>
      <c r="R238" s="225"/>
      <c r="S238" s="225"/>
      <c r="T238" s="225"/>
      <c r="U238" s="225"/>
      <c r="V238" s="225"/>
      <c r="W238" s="225"/>
      <c r="X238" s="225"/>
      <c r="Y238" s="225"/>
      <c r="Z238" s="225"/>
    </row>
    <row r="239" spans="1:27" ht="20.100000000000001" customHeight="1" x14ac:dyDescent="0.15">
      <c r="A239" s="153"/>
      <c r="B239" s="153"/>
      <c r="C239" s="166"/>
      <c r="D239" s="171"/>
      <c r="E239" s="334"/>
      <c r="F239" s="167"/>
      <c r="G239" s="167"/>
      <c r="H239" s="167"/>
      <c r="I239" s="176"/>
      <c r="J239" s="176"/>
      <c r="K239" s="176"/>
      <c r="L239" s="176"/>
      <c r="M239" s="176"/>
      <c r="N239" s="176"/>
      <c r="O239" s="176"/>
      <c r="P239" s="176"/>
      <c r="Q239" s="176"/>
      <c r="R239" s="176"/>
      <c r="S239" s="176"/>
      <c r="T239" s="176"/>
      <c r="U239" s="176"/>
      <c r="V239" s="176"/>
      <c r="W239" s="176"/>
      <c r="X239" s="176"/>
      <c r="Y239" s="176"/>
      <c r="Z239" s="175"/>
    </row>
    <row r="240" spans="1:27" ht="30" customHeight="1" x14ac:dyDescent="0.15">
      <c r="A240" s="153"/>
      <c r="B240" s="153"/>
      <c r="C240" s="166"/>
      <c r="D240" s="213" t="s">
        <v>172</v>
      </c>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401"/>
      <c r="AA240" s="198"/>
    </row>
    <row r="241" spans="1:26" ht="20.100000000000001" customHeight="1" x14ac:dyDescent="0.15">
      <c r="A241" s="153"/>
      <c r="B241" s="153"/>
      <c r="C241" s="347"/>
      <c r="D241" s="402" t="s">
        <v>170</v>
      </c>
      <c r="E241" s="403"/>
      <c r="F241" s="403"/>
      <c r="G241" s="403"/>
      <c r="H241" s="403"/>
      <c r="I241" s="403"/>
      <c r="J241" s="403"/>
      <c r="K241" s="404" t="s">
        <v>13</v>
      </c>
      <c r="L241" s="405"/>
      <c r="M241" s="406"/>
      <c r="N241" s="407"/>
      <c r="O241" s="408" t="s">
        <v>216</v>
      </c>
      <c r="P241" s="409"/>
      <c r="Q241" s="409"/>
      <c r="R241" s="410"/>
      <c r="S241" s="404" t="s">
        <v>13</v>
      </c>
      <c r="T241" s="406"/>
      <c r="Z241" s="219"/>
    </row>
    <row r="242" spans="1:26" ht="20.100000000000001" customHeight="1" x14ac:dyDescent="0.15">
      <c r="A242" s="153"/>
      <c r="B242" s="153"/>
      <c r="C242" s="347"/>
      <c r="D242" s="411" t="s">
        <v>58</v>
      </c>
      <c r="E242" s="412"/>
      <c r="F242" s="412"/>
      <c r="G242" s="412"/>
      <c r="H242" s="412"/>
      <c r="I242" s="412"/>
      <c r="J242" s="412"/>
      <c r="K242" s="136"/>
      <c r="L242" s="138"/>
      <c r="M242" s="139"/>
      <c r="N242" s="407"/>
      <c r="O242" s="90"/>
      <c r="P242" s="91"/>
      <c r="Q242" s="91"/>
      <c r="R242" s="92"/>
      <c r="S242" s="136"/>
      <c r="T242" s="137"/>
      <c r="Z242" s="219"/>
    </row>
    <row r="243" spans="1:26" ht="20.100000000000001" customHeight="1" x14ac:dyDescent="0.15">
      <c r="A243" s="153"/>
      <c r="B243" s="153"/>
      <c r="C243" s="347"/>
      <c r="D243" s="413" t="s">
        <v>59</v>
      </c>
      <c r="E243" s="414"/>
      <c r="F243" s="414"/>
      <c r="G243" s="414"/>
      <c r="H243" s="414"/>
      <c r="I243" s="414"/>
      <c r="J243" s="414"/>
      <c r="K243" s="36"/>
      <c r="L243" s="43"/>
      <c r="M243" s="44"/>
      <c r="N243" s="407"/>
      <c r="O243" s="40"/>
      <c r="P243" s="41"/>
      <c r="Q243" s="41"/>
      <c r="R243" s="42"/>
      <c r="S243" s="36"/>
      <c r="T243" s="37"/>
      <c r="Z243" s="219"/>
    </row>
    <row r="244" spans="1:26" ht="20.100000000000001" customHeight="1" x14ac:dyDescent="0.15">
      <c r="A244" s="153"/>
      <c r="B244" s="153"/>
      <c r="C244" s="347"/>
      <c r="D244" s="413" t="s">
        <v>6</v>
      </c>
      <c r="E244" s="414"/>
      <c r="F244" s="414"/>
      <c r="G244" s="414"/>
      <c r="H244" s="414"/>
      <c r="I244" s="414"/>
      <c r="J244" s="414"/>
      <c r="K244" s="36"/>
      <c r="L244" s="43"/>
      <c r="M244" s="44"/>
      <c r="N244" s="407"/>
      <c r="O244" s="40"/>
      <c r="P244" s="41"/>
      <c r="Q244" s="41"/>
      <c r="R244" s="42"/>
      <c r="S244" s="36"/>
      <c r="T244" s="37"/>
      <c r="Z244" s="219"/>
    </row>
    <row r="245" spans="1:26" ht="20.100000000000001" customHeight="1" x14ac:dyDescent="0.15">
      <c r="A245" s="153"/>
      <c r="B245" s="153"/>
      <c r="C245" s="347"/>
      <c r="D245" s="413" t="s">
        <v>7</v>
      </c>
      <c r="E245" s="414"/>
      <c r="F245" s="414"/>
      <c r="G245" s="414"/>
      <c r="H245" s="414"/>
      <c r="I245" s="414"/>
      <c r="J245" s="414"/>
      <c r="K245" s="36"/>
      <c r="L245" s="43"/>
      <c r="M245" s="44"/>
      <c r="N245" s="407"/>
      <c r="O245" s="40"/>
      <c r="P245" s="41"/>
      <c r="Q245" s="41"/>
      <c r="R245" s="42"/>
      <c r="S245" s="36"/>
      <c r="T245" s="37"/>
      <c r="Z245" s="219"/>
    </row>
    <row r="246" spans="1:26" ht="20.100000000000001" customHeight="1" x14ac:dyDescent="0.15">
      <c r="A246" s="153"/>
      <c r="B246" s="153"/>
      <c r="C246" s="347"/>
      <c r="D246" s="413" t="s">
        <v>8</v>
      </c>
      <c r="E246" s="414"/>
      <c r="F246" s="414"/>
      <c r="G246" s="414"/>
      <c r="H246" s="414"/>
      <c r="I246" s="414"/>
      <c r="J246" s="414"/>
      <c r="K246" s="36"/>
      <c r="L246" s="43"/>
      <c r="M246" s="44"/>
      <c r="N246" s="407"/>
      <c r="O246" s="40"/>
      <c r="P246" s="41"/>
      <c r="Q246" s="41"/>
      <c r="R246" s="42"/>
      <c r="S246" s="36"/>
      <c r="T246" s="37"/>
      <c r="Z246" s="219"/>
    </row>
    <row r="247" spans="1:26" ht="20.100000000000001" customHeight="1" x14ac:dyDescent="0.15">
      <c r="A247" s="153"/>
      <c r="B247" s="153"/>
      <c r="C247" s="347"/>
      <c r="D247" s="413" t="s">
        <v>60</v>
      </c>
      <c r="E247" s="414"/>
      <c r="F247" s="414"/>
      <c r="G247" s="414"/>
      <c r="H247" s="414"/>
      <c r="I247" s="414"/>
      <c r="J247" s="414"/>
      <c r="K247" s="36"/>
      <c r="L247" s="43"/>
      <c r="M247" s="44"/>
      <c r="N247" s="407"/>
      <c r="O247" s="40"/>
      <c r="P247" s="41"/>
      <c r="Q247" s="41"/>
      <c r="R247" s="42"/>
      <c r="S247" s="36"/>
      <c r="T247" s="37"/>
      <c r="Z247" s="219"/>
    </row>
    <row r="248" spans="1:26" ht="20.100000000000001" customHeight="1" x14ac:dyDescent="0.15">
      <c r="A248" s="153"/>
      <c r="B248" s="153"/>
      <c r="C248" s="347"/>
      <c r="D248" s="413" t="s">
        <v>61</v>
      </c>
      <c r="E248" s="414"/>
      <c r="F248" s="414"/>
      <c r="G248" s="414"/>
      <c r="H248" s="414"/>
      <c r="I248" s="414"/>
      <c r="J248" s="414"/>
      <c r="K248" s="36"/>
      <c r="L248" s="43"/>
      <c r="M248" s="44"/>
      <c r="N248" s="407"/>
      <c r="O248" s="40"/>
      <c r="P248" s="41"/>
      <c r="Q248" s="41"/>
      <c r="R248" s="42"/>
      <c r="S248" s="36"/>
      <c r="T248" s="37"/>
      <c r="Z248" s="219"/>
    </row>
    <row r="249" spans="1:26" ht="20.100000000000001" customHeight="1" x14ac:dyDescent="0.15">
      <c r="A249" s="153"/>
      <c r="B249" s="153"/>
      <c r="C249" s="347"/>
      <c r="D249" s="413" t="s">
        <v>62</v>
      </c>
      <c r="E249" s="414"/>
      <c r="F249" s="414"/>
      <c r="G249" s="414"/>
      <c r="H249" s="414"/>
      <c r="I249" s="414"/>
      <c r="J249" s="414"/>
      <c r="K249" s="36"/>
      <c r="L249" s="43"/>
      <c r="M249" s="44"/>
      <c r="N249" s="407"/>
      <c r="O249" s="40"/>
      <c r="P249" s="41"/>
      <c r="Q249" s="41"/>
      <c r="R249" s="42"/>
      <c r="S249" s="36"/>
      <c r="T249" s="37"/>
      <c r="Z249" s="219"/>
    </row>
    <row r="250" spans="1:26" ht="20.100000000000001" customHeight="1" x14ac:dyDescent="0.15">
      <c r="A250" s="153"/>
      <c r="B250" s="153"/>
      <c r="C250" s="347"/>
      <c r="D250" s="413" t="s">
        <v>9</v>
      </c>
      <c r="E250" s="414"/>
      <c r="F250" s="414"/>
      <c r="G250" s="414"/>
      <c r="H250" s="414"/>
      <c r="I250" s="414"/>
      <c r="J250" s="414"/>
      <c r="K250" s="36"/>
      <c r="L250" s="43"/>
      <c r="M250" s="44"/>
      <c r="N250" s="407"/>
      <c r="O250" s="40"/>
      <c r="P250" s="41"/>
      <c r="Q250" s="41"/>
      <c r="R250" s="42"/>
      <c r="S250" s="36"/>
      <c r="T250" s="37"/>
      <c r="Z250" s="219"/>
    </row>
    <row r="251" spans="1:26" ht="20.100000000000001" customHeight="1" x14ac:dyDescent="0.15">
      <c r="A251" s="153"/>
      <c r="B251" s="153"/>
      <c r="C251" s="347"/>
      <c r="D251" s="413" t="s">
        <v>10</v>
      </c>
      <c r="E251" s="414"/>
      <c r="F251" s="414"/>
      <c r="G251" s="414"/>
      <c r="H251" s="414"/>
      <c r="I251" s="414"/>
      <c r="J251" s="414"/>
      <c r="K251" s="36"/>
      <c r="L251" s="43"/>
      <c r="M251" s="44"/>
      <c r="N251" s="407"/>
      <c r="O251" s="40"/>
      <c r="P251" s="41"/>
      <c r="Q251" s="41"/>
      <c r="R251" s="42"/>
      <c r="S251" s="36"/>
      <c r="T251" s="37"/>
      <c r="Z251" s="219"/>
    </row>
    <row r="252" spans="1:26" ht="20.100000000000001" customHeight="1" x14ac:dyDescent="0.15">
      <c r="A252" s="153"/>
      <c r="B252" s="153"/>
      <c r="C252" s="347"/>
      <c r="D252" s="413" t="s">
        <v>63</v>
      </c>
      <c r="E252" s="414"/>
      <c r="F252" s="414"/>
      <c r="G252" s="414"/>
      <c r="H252" s="414"/>
      <c r="I252" s="414"/>
      <c r="J252" s="414"/>
      <c r="K252" s="36"/>
      <c r="L252" s="43"/>
      <c r="M252" s="44"/>
      <c r="N252" s="407"/>
      <c r="O252" s="40"/>
      <c r="P252" s="41"/>
      <c r="Q252" s="41"/>
      <c r="R252" s="42"/>
      <c r="S252" s="36"/>
      <c r="T252" s="37"/>
      <c r="Z252" s="219"/>
    </row>
    <row r="253" spans="1:26" ht="20.100000000000001" customHeight="1" x14ac:dyDescent="0.15">
      <c r="A253" s="153"/>
      <c r="B253" s="153"/>
      <c r="C253" s="347"/>
      <c r="D253" s="413" t="s">
        <v>64</v>
      </c>
      <c r="E253" s="414"/>
      <c r="F253" s="414"/>
      <c r="G253" s="414"/>
      <c r="H253" s="414"/>
      <c r="I253" s="414"/>
      <c r="J253" s="414"/>
      <c r="K253" s="36"/>
      <c r="L253" s="43"/>
      <c r="M253" s="44"/>
      <c r="N253" s="407"/>
      <c r="O253" s="40"/>
      <c r="P253" s="41"/>
      <c r="Q253" s="41"/>
      <c r="R253" s="42"/>
      <c r="S253" s="36"/>
      <c r="T253" s="37"/>
      <c r="Z253" s="219"/>
    </row>
    <row r="254" spans="1:26" ht="20.100000000000001" customHeight="1" x14ac:dyDescent="0.15">
      <c r="A254" s="153"/>
      <c r="B254" s="153"/>
      <c r="C254" s="347"/>
      <c r="D254" s="413" t="s">
        <v>5</v>
      </c>
      <c r="E254" s="414"/>
      <c r="F254" s="414"/>
      <c r="G254" s="414"/>
      <c r="H254" s="414"/>
      <c r="I254" s="414"/>
      <c r="J254" s="414"/>
      <c r="K254" s="36"/>
      <c r="L254" s="43"/>
      <c r="M254" s="44"/>
      <c r="N254" s="407"/>
      <c r="O254" s="40"/>
      <c r="P254" s="41"/>
      <c r="Q254" s="41"/>
      <c r="R254" s="42"/>
      <c r="S254" s="36"/>
      <c r="T254" s="37"/>
      <c r="Z254" s="219"/>
    </row>
    <row r="255" spans="1:26" ht="20.100000000000001" customHeight="1" x14ac:dyDescent="0.15">
      <c r="A255" s="153"/>
      <c r="B255" s="153"/>
      <c r="C255" s="347"/>
      <c r="D255" s="413" t="s">
        <v>65</v>
      </c>
      <c r="E255" s="414"/>
      <c r="F255" s="414"/>
      <c r="G255" s="414"/>
      <c r="H255" s="414"/>
      <c r="I255" s="414"/>
      <c r="J255" s="414"/>
      <c r="K255" s="36"/>
      <c r="L255" s="43"/>
      <c r="M255" s="44"/>
      <c r="N255" s="407"/>
      <c r="O255" s="40"/>
      <c r="P255" s="41"/>
      <c r="Q255" s="41"/>
      <c r="R255" s="42"/>
      <c r="S255" s="36"/>
      <c r="T255" s="37"/>
      <c r="Z255" s="219"/>
    </row>
    <row r="256" spans="1:26" ht="20.100000000000001" customHeight="1" x14ac:dyDescent="0.15">
      <c r="A256" s="153"/>
      <c r="B256" s="153"/>
      <c r="C256" s="347"/>
      <c r="D256" s="413" t="s">
        <v>50</v>
      </c>
      <c r="E256" s="414"/>
      <c r="F256" s="414"/>
      <c r="G256" s="414"/>
      <c r="H256" s="414"/>
      <c r="I256" s="414"/>
      <c r="J256" s="414"/>
      <c r="K256" s="36"/>
      <c r="L256" s="43"/>
      <c r="M256" s="44"/>
      <c r="N256" s="407"/>
      <c r="O256" s="40"/>
      <c r="P256" s="41"/>
      <c r="Q256" s="41"/>
      <c r="R256" s="42"/>
      <c r="S256" s="36"/>
      <c r="T256" s="37"/>
      <c r="Z256" s="219"/>
    </row>
    <row r="257" spans="1:27" ht="20.100000000000001" customHeight="1" x14ac:dyDescent="0.15">
      <c r="A257" s="153"/>
      <c r="B257" s="153"/>
      <c r="C257" s="347"/>
      <c r="D257" s="413" t="s">
        <v>51</v>
      </c>
      <c r="E257" s="414"/>
      <c r="F257" s="414"/>
      <c r="G257" s="414"/>
      <c r="H257" s="414"/>
      <c r="I257" s="414"/>
      <c r="J257" s="414"/>
      <c r="K257" s="36"/>
      <c r="L257" s="43"/>
      <c r="M257" s="44"/>
      <c r="N257" s="407"/>
      <c r="O257" s="40"/>
      <c r="P257" s="41"/>
      <c r="Q257" s="41"/>
      <c r="R257" s="42"/>
      <c r="S257" s="36"/>
      <c r="T257" s="37"/>
      <c r="Z257" s="219"/>
    </row>
    <row r="258" spans="1:27" ht="20.100000000000001" customHeight="1" x14ac:dyDescent="0.15">
      <c r="A258" s="153"/>
      <c r="B258" s="153"/>
      <c r="C258" s="347"/>
      <c r="D258" s="413" t="s">
        <v>66</v>
      </c>
      <c r="E258" s="414"/>
      <c r="F258" s="414"/>
      <c r="G258" s="414"/>
      <c r="H258" s="414"/>
      <c r="I258" s="414"/>
      <c r="J258" s="414"/>
      <c r="K258" s="36"/>
      <c r="L258" s="43"/>
      <c r="M258" s="44"/>
      <c r="N258" s="407"/>
      <c r="O258" s="40"/>
      <c r="P258" s="41"/>
      <c r="Q258" s="41"/>
      <c r="R258" s="42"/>
      <c r="S258" s="36"/>
      <c r="T258" s="37"/>
      <c r="Z258" s="219"/>
    </row>
    <row r="259" spans="1:27" ht="20.100000000000001" customHeight="1" x14ac:dyDescent="0.15">
      <c r="A259" s="153"/>
      <c r="B259" s="153"/>
      <c r="C259" s="347"/>
      <c r="D259" s="415" t="s">
        <v>67</v>
      </c>
      <c r="E259" s="414" t="s">
        <v>68</v>
      </c>
      <c r="F259" s="414"/>
      <c r="G259" s="414"/>
      <c r="H259" s="414"/>
      <c r="I259" s="414"/>
      <c r="J259" s="414"/>
      <c r="K259" s="36"/>
      <c r="L259" s="43"/>
      <c r="M259" s="44"/>
      <c r="N259" s="407"/>
      <c r="O259" s="40"/>
      <c r="P259" s="41"/>
      <c r="Q259" s="41"/>
      <c r="R259" s="42"/>
      <c r="S259" s="36"/>
      <c r="T259" s="37"/>
      <c r="Z259" s="219"/>
    </row>
    <row r="260" spans="1:27" ht="20.100000000000001" customHeight="1" x14ac:dyDescent="0.15">
      <c r="A260" s="153"/>
      <c r="B260" s="153"/>
      <c r="C260" s="347"/>
      <c r="D260" s="415"/>
      <c r="E260" s="414" t="s">
        <v>69</v>
      </c>
      <c r="F260" s="414"/>
      <c r="G260" s="414"/>
      <c r="H260" s="414"/>
      <c r="I260" s="414"/>
      <c r="J260" s="414"/>
      <c r="K260" s="36"/>
      <c r="L260" s="43"/>
      <c r="M260" s="44"/>
      <c r="N260" s="407"/>
      <c r="O260" s="40"/>
      <c r="P260" s="41"/>
      <c r="Q260" s="41"/>
      <c r="R260" s="42"/>
      <c r="S260" s="36"/>
      <c r="T260" s="37"/>
      <c r="Z260" s="219"/>
    </row>
    <row r="261" spans="1:27" ht="20.100000000000001" customHeight="1" x14ac:dyDescent="0.15">
      <c r="A261" s="153"/>
      <c r="B261" s="153"/>
      <c r="C261" s="347"/>
      <c r="D261" s="415"/>
      <c r="E261" s="414" t="s">
        <v>70</v>
      </c>
      <c r="F261" s="414"/>
      <c r="G261" s="414"/>
      <c r="H261" s="414"/>
      <c r="I261" s="414"/>
      <c r="J261" s="414"/>
      <c r="K261" s="36"/>
      <c r="L261" s="43"/>
      <c r="M261" s="44"/>
      <c r="N261" s="407"/>
      <c r="O261" s="40"/>
      <c r="P261" s="41"/>
      <c r="Q261" s="41"/>
      <c r="R261" s="42"/>
      <c r="S261" s="36"/>
      <c r="T261" s="37"/>
      <c r="Z261" s="219"/>
    </row>
    <row r="262" spans="1:27" ht="20.100000000000001" customHeight="1" x14ac:dyDescent="0.15">
      <c r="A262" s="153"/>
      <c r="B262" s="153"/>
      <c r="C262" s="347"/>
      <c r="D262" s="415"/>
      <c r="E262" s="414" t="s">
        <v>71</v>
      </c>
      <c r="F262" s="414"/>
      <c r="G262" s="414"/>
      <c r="H262" s="414"/>
      <c r="I262" s="414"/>
      <c r="J262" s="414"/>
      <c r="K262" s="36"/>
      <c r="L262" s="43"/>
      <c r="M262" s="44"/>
      <c r="N262" s="407"/>
      <c r="O262" s="40"/>
      <c r="P262" s="41"/>
      <c r="Q262" s="41"/>
      <c r="R262" s="42"/>
      <c r="S262" s="36"/>
      <c r="T262" s="37"/>
      <c r="Z262" s="219"/>
    </row>
    <row r="263" spans="1:27" ht="20.100000000000001" customHeight="1" x14ac:dyDescent="0.15">
      <c r="A263" s="153"/>
      <c r="B263" s="153"/>
      <c r="C263" s="347"/>
      <c r="D263" s="415"/>
      <c r="E263" s="414" t="s">
        <v>72</v>
      </c>
      <c r="F263" s="414"/>
      <c r="G263" s="414"/>
      <c r="H263" s="414"/>
      <c r="I263" s="414"/>
      <c r="J263" s="414"/>
      <c r="K263" s="36"/>
      <c r="L263" s="43"/>
      <c r="M263" s="44"/>
      <c r="N263" s="407"/>
      <c r="O263" s="40"/>
      <c r="P263" s="41"/>
      <c r="Q263" s="41"/>
      <c r="R263" s="42"/>
      <c r="S263" s="36"/>
      <c r="T263" s="37"/>
      <c r="Z263" s="219"/>
    </row>
    <row r="264" spans="1:27" ht="20.100000000000001" customHeight="1" x14ac:dyDescent="0.15">
      <c r="A264" s="153"/>
      <c r="B264" s="153"/>
      <c r="C264" s="347"/>
      <c r="D264" s="415"/>
      <c r="E264" s="414" t="s">
        <v>73</v>
      </c>
      <c r="F264" s="414"/>
      <c r="G264" s="414"/>
      <c r="H264" s="414"/>
      <c r="I264" s="414"/>
      <c r="J264" s="414"/>
      <c r="K264" s="36"/>
      <c r="L264" s="43"/>
      <c r="M264" s="44"/>
      <c r="N264" s="407"/>
      <c r="O264" s="40"/>
      <c r="P264" s="41"/>
      <c r="Q264" s="41"/>
      <c r="R264" s="42"/>
      <c r="S264" s="36"/>
      <c r="T264" s="37"/>
      <c r="Z264" s="219"/>
    </row>
    <row r="265" spans="1:27" ht="20.100000000000001" customHeight="1" x14ac:dyDescent="0.15">
      <c r="A265" s="153"/>
      <c r="B265" s="153"/>
      <c r="C265" s="347"/>
      <c r="D265" s="415"/>
      <c r="E265" s="414" t="s">
        <v>74</v>
      </c>
      <c r="F265" s="414"/>
      <c r="G265" s="414"/>
      <c r="H265" s="414"/>
      <c r="I265" s="414"/>
      <c r="J265" s="414"/>
      <c r="K265" s="36"/>
      <c r="L265" s="43"/>
      <c r="M265" s="44"/>
      <c r="N265" s="407"/>
      <c r="O265" s="40"/>
      <c r="P265" s="41"/>
      <c r="Q265" s="41"/>
      <c r="R265" s="42"/>
      <c r="S265" s="36"/>
      <c r="T265" s="37"/>
      <c r="Z265" s="219"/>
    </row>
    <row r="266" spans="1:27" ht="20.100000000000001" customHeight="1" x14ac:dyDescent="0.15">
      <c r="A266" s="153"/>
      <c r="B266" s="153"/>
      <c r="C266" s="347"/>
      <c r="D266" s="415"/>
      <c r="E266" s="414" t="s">
        <v>55</v>
      </c>
      <c r="F266" s="414"/>
      <c r="G266" s="414"/>
      <c r="H266" s="414"/>
      <c r="I266" s="414"/>
      <c r="J266" s="414"/>
      <c r="K266" s="36"/>
      <c r="L266" s="43"/>
      <c r="M266" s="44"/>
      <c r="N266" s="407"/>
      <c r="O266" s="40"/>
      <c r="P266" s="41"/>
      <c r="Q266" s="41"/>
      <c r="R266" s="42"/>
      <c r="S266" s="36"/>
      <c r="T266" s="37"/>
      <c r="Z266" s="219"/>
    </row>
    <row r="267" spans="1:27" ht="20.100000000000001" customHeight="1" x14ac:dyDescent="0.15">
      <c r="A267" s="153"/>
      <c r="B267" s="153"/>
      <c r="C267" s="347"/>
      <c r="D267" s="416"/>
      <c r="E267" s="143"/>
      <c r="F267" s="49"/>
      <c r="G267" s="49"/>
      <c r="H267" s="49"/>
      <c r="I267" s="49"/>
      <c r="J267" s="50"/>
      <c r="K267" s="38"/>
      <c r="L267" s="144"/>
      <c r="M267" s="145"/>
      <c r="N267" s="407"/>
      <c r="O267" s="48"/>
      <c r="P267" s="49"/>
      <c r="Q267" s="49"/>
      <c r="R267" s="50"/>
      <c r="S267" s="38"/>
      <c r="T267" s="39"/>
      <c r="Z267" s="219"/>
    </row>
    <row r="268" spans="1:27" ht="20.100000000000001" customHeight="1" x14ac:dyDescent="0.15">
      <c r="A268" s="153"/>
      <c r="B268" s="153"/>
      <c r="C268" s="166"/>
      <c r="K268" s="417"/>
      <c r="L268" s="417"/>
      <c r="M268" s="417"/>
      <c r="Z268" s="219"/>
    </row>
    <row r="269" spans="1:27" ht="20.100000000000001" customHeight="1" x14ac:dyDescent="0.15">
      <c r="A269" s="153"/>
      <c r="B269" s="153"/>
      <c r="C269" s="394"/>
      <c r="D269" s="395"/>
      <c r="E269" s="396"/>
      <c r="F269" s="395"/>
      <c r="G269" s="395"/>
      <c r="H269" s="395"/>
      <c r="I269" s="395"/>
      <c r="J269" s="395"/>
      <c r="K269" s="397"/>
      <c r="L269" s="398"/>
      <c r="M269" s="398"/>
      <c r="N269" s="398"/>
      <c r="O269" s="397"/>
      <c r="P269" s="398"/>
      <c r="Q269" s="398"/>
      <c r="R269" s="398"/>
      <c r="S269" s="397"/>
      <c r="T269" s="398"/>
      <c r="U269" s="398"/>
      <c r="V269" s="398"/>
      <c r="W269" s="398"/>
      <c r="X269" s="398"/>
      <c r="Y269" s="398"/>
      <c r="Z269" s="191"/>
      <c r="AA269" s="187"/>
    </row>
    <row r="270" spans="1:27" ht="20.100000000000001" customHeight="1" x14ac:dyDescent="0.15">
      <c r="A270" s="153"/>
      <c r="B270" s="153"/>
      <c r="C270" s="399"/>
      <c r="D270" s="277"/>
      <c r="E270" s="418"/>
      <c r="F270" s="391"/>
      <c r="G270" s="391"/>
      <c r="H270" s="391"/>
      <c r="I270" s="391"/>
      <c r="J270" s="277"/>
      <c r="K270" s="400"/>
      <c r="L270" s="229"/>
      <c r="M270" s="229"/>
      <c r="N270" s="229"/>
      <c r="O270" s="400"/>
      <c r="P270" s="229"/>
      <c r="Q270" s="229"/>
      <c r="R270" s="229"/>
      <c r="S270" s="400"/>
      <c r="T270" s="229"/>
      <c r="U270" s="229"/>
      <c r="V270" s="229"/>
      <c r="W270" s="229"/>
      <c r="X270" s="229"/>
      <c r="Y270" s="229"/>
      <c r="Z270" s="176"/>
    </row>
    <row r="271" spans="1:27" ht="20.100000000000001" customHeight="1" x14ac:dyDescent="0.15">
      <c r="A271" s="153"/>
      <c r="B271" s="153"/>
      <c r="C271" s="167"/>
    </row>
    <row r="272" spans="1:27" ht="20.100000000000001" customHeight="1" x14ac:dyDescent="0.15">
      <c r="A272" s="153"/>
      <c r="B272" s="153"/>
      <c r="C272" s="163" t="s">
        <v>176</v>
      </c>
      <c r="D272" s="164"/>
      <c r="E272" s="164"/>
      <c r="F272" s="164"/>
      <c r="G272" s="164"/>
      <c r="H272" s="165"/>
    </row>
    <row r="273" spans="1:27" ht="20.100000000000001" customHeight="1" x14ac:dyDescent="0.15">
      <c r="A273" s="153"/>
      <c r="B273" s="153"/>
      <c r="C273" s="166"/>
      <c r="D273" s="167"/>
      <c r="E273" s="167"/>
      <c r="F273" s="167"/>
      <c r="G273" s="167"/>
      <c r="H273" s="167"/>
      <c r="I273" s="168"/>
      <c r="J273" s="168"/>
      <c r="K273" s="168"/>
      <c r="L273" s="168"/>
      <c r="M273" s="168"/>
      <c r="N273" s="168"/>
      <c r="O273" s="168"/>
      <c r="P273" s="168"/>
      <c r="Q273" s="168"/>
      <c r="R273" s="168"/>
      <c r="S273" s="168"/>
      <c r="T273" s="168"/>
      <c r="U273" s="168"/>
      <c r="V273" s="168"/>
      <c r="W273" s="168"/>
      <c r="X273" s="168"/>
      <c r="Y273" s="168"/>
      <c r="Z273" s="169"/>
    </row>
    <row r="274" spans="1:27" ht="20.100000000000001" customHeight="1" x14ac:dyDescent="0.15">
      <c r="A274" s="153"/>
      <c r="B274" s="153"/>
      <c r="C274" s="166"/>
      <c r="D274" s="171">
        <v>1</v>
      </c>
      <c r="E274" s="334" t="s">
        <v>11</v>
      </c>
      <c r="F274" s="334"/>
      <c r="G274" s="334"/>
      <c r="H274" s="334"/>
      <c r="I274" s="60"/>
      <c r="J274" s="60"/>
      <c r="K274" s="60"/>
      <c r="L274" s="60"/>
      <c r="M274" s="60"/>
      <c r="N274" s="419"/>
      <c r="O274" s="419"/>
      <c r="P274" s="419"/>
      <c r="Q274" s="419"/>
      <c r="R274" s="419"/>
      <c r="S274" s="419"/>
      <c r="T274" s="419"/>
      <c r="U274" s="419"/>
      <c r="V274" s="419"/>
      <c r="W274" s="419"/>
      <c r="X274" s="419"/>
      <c r="Y274" s="419"/>
      <c r="Z274" s="420"/>
      <c r="AA274" s="419"/>
    </row>
    <row r="275" spans="1:27" ht="20.100000000000001" customHeight="1" x14ac:dyDescent="0.15">
      <c r="A275" s="153"/>
      <c r="B275" s="153"/>
      <c r="C275" s="166"/>
      <c r="D275" s="171"/>
      <c r="E275" s="421"/>
      <c r="F275" s="421"/>
      <c r="G275" s="421"/>
      <c r="H275" s="421"/>
      <c r="I275" s="182"/>
      <c r="J275" s="422" t="s">
        <v>209</v>
      </c>
      <c r="K275" s="390"/>
      <c r="L275" s="390"/>
      <c r="M275" s="390"/>
      <c r="N275" s="390"/>
      <c r="O275" s="390"/>
      <c r="P275" s="390"/>
      <c r="Q275" s="390"/>
      <c r="R275" s="390"/>
      <c r="S275" s="390"/>
      <c r="T275" s="390"/>
      <c r="U275" s="390"/>
      <c r="V275" s="390"/>
      <c r="W275" s="390"/>
      <c r="X275" s="390"/>
      <c r="Y275" s="390"/>
      <c r="Z275" s="423"/>
      <c r="AA275" s="390"/>
    </row>
    <row r="276" spans="1:27" ht="20.100000000000001" customHeight="1" x14ac:dyDescent="0.15">
      <c r="A276" s="153"/>
      <c r="B276" s="153"/>
      <c r="C276" s="166"/>
      <c r="D276" s="171">
        <v>2</v>
      </c>
      <c r="E276" s="419" t="s">
        <v>12</v>
      </c>
      <c r="F276" s="419"/>
      <c r="G276" s="419"/>
      <c r="H276" s="419"/>
      <c r="I276" s="60"/>
      <c r="J276" s="60"/>
      <c r="K276" s="104"/>
      <c r="L276" s="60"/>
      <c r="M276" s="60"/>
      <c r="N276" s="196"/>
      <c r="O276" s="196"/>
      <c r="P276" s="196"/>
      <c r="Q276" s="196"/>
      <c r="R276" s="196"/>
      <c r="S276" s="196"/>
      <c r="T276" s="196"/>
      <c r="U276" s="196"/>
      <c r="V276" s="196"/>
      <c r="W276" s="196"/>
      <c r="X276" s="196"/>
      <c r="Y276" s="196"/>
      <c r="Z276" s="181"/>
      <c r="AA276" s="196"/>
    </row>
    <row r="277" spans="1:27" ht="20.100000000000001" customHeight="1" x14ac:dyDescent="0.15">
      <c r="A277" s="153"/>
      <c r="B277" s="153"/>
      <c r="C277" s="166"/>
      <c r="D277" s="171"/>
      <c r="E277" s="421"/>
      <c r="F277" s="421"/>
      <c r="G277" s="421"/>
      <c r="H277" s="421"/>
      <c r="I277" s="424"/>
      <c r="J277" s="422" t="s">
        <v>210</v>
      </c>
      <c r="K277" s="390"/>
      <c r="L277" s="390"/>
      <c r="M277" s="390"/>
      <c r="N277" s="390"/>
      <c r="O277" s="390"/>
      <c r="P277" s="390"/>
      <c r="Q277" s="390"/>
      <c r="R277" s="390"/>
      <c r="S277" s="390"/>
      <c r="T277" s="390"/>
      <c r="U277" s="390"/>
      <c r="V277" s="390"/>
      <c r="W277" s="390"/>
      <c r="X277" s="390"/>
      <c r="Y277" s="390"/>
      <c r="Z277" s="423"/>
      <c r="AA277" s="390"/>
    </row>
    <row r="278" spans="1:27" ht="20.100000000000001" customHeight="1" x14ac:dyDescent="0.15">
      <c r="A278" s="153"/>
      <c r="B278" s="153"/>
      <c r="C278" s="166"/>
      <c r="D278" s="171">
        <v>3</v>
      </c>
      <c r="E278" s="419" t="s">
        <v>30</v>
      </c>
      <c r="F278" s="419"/>
      <c r="G278" s="419"/>
      <c r="I278" s="424"/>
      <c r="J278" s="390"/>
      <c r="K278" s="390"/>
      <c r="L278" s="390"/>
      <c r="M278" s="390"/>
      <c r="N278" s="390"/>
      <c r="O278" s="390"/>
      <c r="P278" s="390"/>
      <c r="Q278" s="390"/>
      <c r="R278" s="390"/>
      <c r="S278" s="390"/>
      <c r="T278" s="390"/>
      <c r="U278" s="390"/>
      <c r="V278" s="390"/>
      <c r="W278" s="390"/>
      <c r="X278" s="390"/>
      <c r="Y278" s="390"/>
      <c r="Z278" s="423"/>
      <c r="AA278" s="390"/>
    </row>
    <row r="279" spans="1:27" ht="30" customHeight="1" x14ac:dyDescent="0.15">
      <c r="A279" s="153"/>
      <c r="B279" s="153"/>
      <c r="C279" s="166"/>
      <c r="E279" s="213" t="s">
        <v>217</v>
      </c>
      <c r="F279" s="213"/>
      <c r="G279" s="213"/>
      <c r="H279" s="213"/>
      <c r="I279" s="213"/>
      <c r="J279" s="213"/>
      <c r="K279" s="213"/>
      <c r="L279" s="213"/>
      <c r="M279" s="213"/>
      <c r="N279" s="213"/>
      <c r="O279" s="213"/>
      <c r="P279" s="213"/>
      <c r="Q279" s="213"/>
      <c r="R279" s="213"/>
      <c r="S279" s="213"/>
      <c r="T279" s="213"/>
      <c r="U279" s="213"/>
      <c r="V279" s="213"/>
      <c r="W279" s="213"/>
      <c r="X279" s="213"/>
      <c r="Y279" s="213"/>
      <c r="Z279" s="425"/>
      <c r="AA279" s="176"/>
    </row>
    <row r="280" spans="1:27" ht="30" customHeight="1" x14ac:dyDescent="0.15">
      <c r="A280" s="153"/>
      <c r="B280" s="153"/>
      <c r="C280" s="166"/>
      <c r="D280" s="219"/>
      <c r="E280" s="426" t="s">
        <v>31</v>
      </c>
      <c r="F280" s="427"/>
      <c r="G280" s="427"/>
      <c r="H280" s="427"/>
      <c r="I280" s="428" t="s">
        <v>76</v>
      </c>
      <c r="J280" s="427"/>
      <c r="K280" s="427"/>
      <c r="L280" s="427"/>
      <c r="M280" s="429"/>
      <c r="N280" s="430" t="str">
        <f>"登録年月日
"&amp;日付例</f>
        <v>登録年月日
例)2024/4/1、R6/4/1</v>
      </c>
      <c r="O280" s="430"/>
      <c r="P280" s="430"/>
      <c r="Q280" s="430"/>
      <c r="R280" s="431"/>
      <c r="Z280" s="219"/>
      <c r="AA280" s="176"/>
    </row>
    <row r="281" spans="1:27" ht="20.100000000000001" customHeight="1" x14ac:dyDescent="0.15">
      <c r="A281" s="153"/>
      <c r="B281" s="153"/>
      <c r="C281" s="166"/>
      <c r="D281" s="219"/>
      <c r="E281" s="244" t="s">
        <v>32</v>
      </c>
      <c r="F281" s="245"/>
      <c r="G281" s="245"/>
      <c r="H281" s="245"/>
      <c r="I281" s="54"/>
      <c r="J281" s="55"/>
      <c r="K281" s="55"/>
      <c r="L281" s="55"/>
      <c r="M281" s="56"/>
      <c r="N281" s="57"/>
      <c r="O281" s="58"/>
      <c r="P281" s="58"/>
      <c r="Q281" s="58"/>
      <c r="R281" s="59"/>
      <c r="Z281" s="219"/>
      <c r="AA281" s="176"/>
    </row>
    <row r="282" spans="1:27" ht="20.100000000000001" customHeight="1" x14ac:dyDescent="0.15">
      <c r="A282" s="153"/>
      <c r="B282" s="153"/>
      <c r="C282" s="166"/>
      <c r="D282" s="219"/>
      <c r="E282" s="253" t="s">
        <v>33</v>
      </c>
      <c r="F282" s="254"/>
      <c r="G282" s="254"/>
      <c r="H282" s="254"/>
      <c r="I282" s="30"/>
      <c r="J282" s="31"/>
      <c r="K282" s="31"/>
      <c r="L282" s="31"/>
      <c r="M282" s="32"/>
      <c r="N282" s="45"/>
      <c r="O282" s="46"/>
      <c r="P282" s="46"/>
      <c r="Q282" s="46"/>
      <c r="R282" s="47"/>
      <c r="Z282" s="219"/>
      <c r="AA282" s="176"/>
    </row>
    <row r="283" spans="1:27" ht="20.100000000000001" customHeight="1" x14ac:dyDescent="0.15">
      <c r="A283" s="153"/>
      <c r="B283" s="153"/>
      <c r="C283" s="166"/>
      <c r="D283" s="219"/>
      <c r="E283" s="253" t="s">
        <v>34</v>
      </c>
      <c r="F283" s="254"/>
      <c r="G283" s="254"/>
      <c r="H283" s="254"/>
      <c r="I283" s="30"/>
      <c r="J283" s="31"/>
      <c r="K283" s="31"/>
      <c r="L283" s="31"/>
      <c r="M283" s="32"/>
      <c r="N283" s="45"/>
      <c r="O283" s="46"/>
      <c r="P283" s="46"/>
      <c r="Q283" s="46"/>
      <c r="R283" s="47"/>
      <c r="Z283" s="219"/>
      <c r="AA283" s="176"/>
    </row>
    <row r="284" spans="1:27" ht="20.100000000000001" customHeight="1" x14ac:dyDescent="0.15">
      <c r="A284" s="153"/>
      <c r="B284" s="153"/>
      <c r="C284" s="166"/>
      <c r="D284" s="219"/>
      <c r="E284" s="253" t="s">
        <v>35</v>
      </c>
      <c r="F284" s="254"/>
      <c r="G284" s="254"/>
      <c r="H284" s="254"/>
      <c r="I284" s="30"/>
      <c r="J284" s="31"/>
      <c r="K284" s="31"/>
      <c r="L284" s="31"/>
      <c r="M284" s="32"/>
      <c r="N284" s="45"/>
      <c r="O284" s="46"/>
      <c r="P284" s="46"/>
      <c r="Q284" s="46"/>
      <c r="R284" s="47"/>
      <c r="Z284" s="219"/>
      <c r="AA284" s="176"/>
    </row>
    <row r="285" spans="1:27" ht="20.100000000000001" customHeight="1" x14ac:dyDescent="0.15">
      <c r="A285" s="153"/>
      <c r="B285" s="153"/>
      <c r="C285" s="166"/>
      <c r="D285" s="219"/>
      <c r="E285" s="253" t="s">
        <v>36</v>
      </c>
      <c r="F285" s="254"/>
      <c r="G285" s="254"/>
      <c r="H285" s="254"/>
      <c r="I285" s="30"/>
      <c r="J285" s="31"/>
      <c r="K285" s="31"/>
      <c r="L285" s="31"/>
      <c r="M285" s="32"/>
      <c r="N285" s="45"/>
      <c r="O285" s="46"/>
      <c r="P285" s="46"/>
      <c r="Q285" s="46"/>
      <c r="R285" s="47"/>
      <c r="Z285" s="219"/>
      <c r="AA285" s="176"/>
    </row>
    <row r="286" spans="1:27" ht="20.100000000000001" customHeight="1" x14ac:dyDescent="0.15">
      <c r="A286" s="153"/>
      <c r="B286" s="153"/>
      <c r="C286" s="166"/>
      <c r="D286" s="219"/>
      <c r="E286" s="253" t="s">
        <v>37</v>
      </c>
      <c r="F286" s="254"/>
      <c r="G286" s="254"/>
      <c r="H286" s="254"/>
      <c r="I286" s="30"/>
      <c r="J286" s="31"/>
      <c r="K286" s="31"/>
      <c r="L286" s="31"/>
      <c r="M286" s="32"/>
      <c r="N286" s="45"/>
      <c r="O286" s="46"/>
      <c r="P286" s="46"/>
      <c r="Q286" s="46"/>
      <c r="R286" s="47"/>
      <c r="Z286" s="219"/>
      <c r="AA286" s="176"/>
    </row>
    <row r="287" spans="1:27" ht="20.100000000000001" customHeight="1" x14ac:dyDescent="0.15">
      <c r="A287" s="153"/>
      <c r="B287" s="153"/>
      <c r="C287" s="166"/>
      <c r="D287" s="219"/>
      <c r="E287" s="253" t="s">
        <v>38</v>
      </c>
      <c r="F287" s="254"/>
      <c r="G287" s="254"/>
      <c r="H287" s="254"/>
      <c r="I287" s="30"/>
      <c r="J287" s="31"/>
      <c r="K287" s="31"/>
      <c r="L287" s="31"/>
      <c r="M287" s="32"/>
      <c r="N287" s="45"/>
      <c r="O287" s="46"/>
      <c r="P287" s="46"/>
      <c r="Q287" s="46"/>
      <c r="R287" s="47"/>
      <c r="Z287" s="219"/>
      <c r="AA287" s="176"/>
    </row>
    <row r="288" spans="1:27" ht="20.100000000000001" customHeight="1" x14ac:dyDescent="0.15">
      <c r="A288" s="153"/>
      <c r="B288" s="153"/>
      <c r="C288" s="166"/>
      <c r="D288" s="219"/>
      <c r="E288" s="253" t="s">
        <v>39</v>
      </c>
      <c r="F288" s="254"/>
      <c r="G288" s="254"/>
      <c r="H288" s="254"/>
      <c r="I288" s="30"/>
      <c r="J288" s="31"/>
      <c r="K288" s="31"/>
      <c r="L288" s="31"/>
      <c r="M288" s="32"/>
      <c r="N288" s="45"/>
      <c r="O288" s="46"/>
      <c r="P288" s="46"/>
      <c r="Q288" s="46"/>
      <c r="R288" s="47"/>
      <c r="Z288" s="219"/>
      <c r="AA288" s="176"/>
    </row>
    <row r="289" spans="1:27" ht="20.100000000000001" customHeight="1" x14ac:dyDescent="0.15">
      <c r="A289" s="153"/>
      <c r="B289" s="432"/>
      <c r="C289" s="166"/>
      <c r="D289" s="219"/>
      <c r="E289" s="253" t="s">
        <v>40</v>
      </c>
      <c r="F289" s="254"/>
      <c r="G289" s="254"/>
      <c r="H289" s="254"/>
      <c r="I289" s="30"/>
      <c r="J289" s="31"/>
      <c r="K289" s="31"/>
      <c r="L289" s="31"/>
      <c r="M289" s="32"/>
      <c r="N289" s="45"/>
      <c r="O289" s="46"/>
      <c r="P289" s="46"/>
      <c r="Q289" s="46"/>
      <c r="R289" s="47"/>
      <c r="Z289" s="219"/>
      <c r="AA289" s="176"/>
    </row>
    <row r="290" spans="1:27" ht="20.100000000000001" customHeight="1" x14ac:dyDescent="0.15">
      <c r="A290" s="153"/>
      <c r="B290" s="153"/>
      <c r="C290" s="166"/>
      <c r="D290" s="219"/>
      <c r="E290" s="51"/>
      <c r="F290" s="52"/>
      <c r="G290" s="52"/>
      <c r="H290" s="53"/>
      <c r="I290" s="30"/>
      <c r="J290" s="31"/>
      <c r="K290" s="31"/>
      <c r="L290" s="31"/>
      <c r="M290" s="32"/>
      <c r="N290" s="45"/>
      <c r="O290" s="46"/>
      <c r="P290" s="46"/>
      <c r="Q290" s="46"/>
      <c r="R290" s="47"/>
      <c r="Z290" s="219"/>
      <c r="AA290" s="176"/>
    </row>
    <row r="291" spans="1:27" ht="20.100000000000001" customHeight="1" x14ac:dyDescent="0.15">
      <c r="A291" s="153"/>
      <c r="B291" s="153"/>
      <c r="C291" s="166"/>
      <c r="D291" s="219"/>
      <c r="E291" s="51"/>
      <c r="F291" s="52"/>
      <c r="G291" s="52"/>
      <c r="H291" s="53"/>
      <c r="I291" s="30"/>
      <c r="J291" s="31"/>
      <c r="K291" s="31"/>
      <c r="L291" s="31"/>
      <c r="M291" s="32"/>
      <c r="N291" s="45"/>
      <c r="O291" s="46"/>
      <c r="P291" s="46"/>
      <c r="Q291" s="46"/>
      <c r="R291" s="47"/>
      <c r="Z291" s="219"/>
      <c r="AA291" s="176"/>
    </row>
    <row r="292" spans="1:27" ht="20.100000000000001" customHeight="1" x14ac:dyDescent="0.15">
      <c r="A292" s="153"/>
      <c r="B292" s="153"/>
      <c r="C292" s="166"/>
      <c r="D292" s="219"/>
      <c r="E292" s="51"/>
      <c r="F292" s="52"/>
      <c r="G292" s="52"/>
      <c r="H292" s="53"/>
      <c r="I292" s="30"/>
      <c r="J292" s="31"/>
      <c r="K292" s="31"/>
      <c r="L292" s="31"/>
      <c r="M292" s="32"/>
      <c r="N292" s="45"/>
      <c r="O292" s="46"/>
      <c r="P292" s="46"/>
      <c r="Q292" s="46"/>
      <c r="R292" s="47"/>
      <c r="Z292" s="219"/>
      <c r="AA292" s="176"/>
    </row>
    <row r="293" spans="1:27" ht="20.100000000000001" customHeight="1" x14ac:dyDescent="0.15">
      <c r="A293" s="153"/>
      <c r="B293" s="153"/>
      <c r="C293" s="166"/>
      <c r="D293" s="219"/>
      <c r="E293" s="51"/>
      <c r="F293" s="52"/>
      <c r="G293" s="52"/>
      <c r="H293" s="53"/>
      <c r="I293" s="30"/>
      <c r="J293" s="31"/>
      <c r="K293" s="31"/>
      <c r="L293" s="31"/>
      <c r="M293" s="32"/>
      <c r="N293" s="45"/>
      <c r="O293" s="46"/>
      <c r="P293" s="46"/>
      <c r="Q293" s="46"/>
      <c r="R293" s="47"/>
      <c r="Z293" s="219"/>
      <c r="AA293" s="176"/>
    </row>
    <row r="294" spans="1:27" ht="20.100000000000001" customHeight="1" x14ac:dyDescent="0.15">
      <c r="A294" s="153"/>
      <c r="B294" s="153"/>
      <c r="C294" s="166"/>
      <c r="D294" s="219"/>
      <c r="E294" s="51"/>
      <c r="F294" s="52"/>
      <c r="G294" s="52"/>
      <c r="H294" s="53"/>
      <c r="I294" s="30"/>
      <c r="J294" s="31"/>
      <c r="K294" s="31"/>
      <c r="L294" s="31"/>
      <c r="M294" s="32"/>
      <c r="N294" s="45"/>
      <c r="O294" s="46"/>
      <c r="P294" s="46"/>
      <c r="Q294" s="46"/>
      <c r="R294" s="47"/>
      <c r="Z294" s="219"/>
      <c r="AA294" s="176"/>
    </row>
    <row r="295" spans="1:27" ht="20.100000000000001" customHeight="1" x14ac:dyDescent="0.15">
      <c r="A295" s="153"/>
      <c r="B295" s="153"/>
      <c r="C295" s="166"/>
      <c r="D295" s="219"/>
      <c r="E295" s="61"/>
      <c r="F295" s="62"/>
      <c r="G295" s="62"/>
      <c r="H295" s="63"/>
      <c r="I295" s="64"/>
      <c r="J295" s="65"/>
      <c r="K295" s="65"/>
      <c r="L295" s="65"/>
      <c r="M295" s="66"/>
      <c r="N295" s="33"/>
      <c r="O295" s="34"/>
      <c r="P295" s="34"/>
      <c r="Q295" s="34"/>
      <c r="R295" s="35"/>
      <c r="Z295" s="219"/>
      <c r="AA295" s="176"/>
    </row>
    <row r="296" spans="1:27" ht="20.100000000000001" customHeight="1" x14ac:dyDescent="0.15">
      <c r="A296" s="153"/>
      <c r="B296" s="153"/>
      <c r="C296" s="166"/>
      <c r="D296" s="433"/>
      <c r="E296" s="196"/>
      <c r="F296" s="196"/>
      <c r="G296" s="196"/>
      <c r="H296" s="196"/>
      <c r="I296" s="196"/>
      <c r="J296" s="196"/>
      <c r="K296" s="196"/>
      <c r="L296" s="196"/>
      <c r="M296" s="196"/>
      <c r="N296" s="196"/>
      <c r="O296" s="196"/>
      <c r="P296" s="196"/>
      <c r="Q296" s="196"/>
      <c r="R296" s="196"/>
      <c r="S296" s="196"/>
      <c r="T296" s="196"/>
      <c r="U296" s="196"/>
      <c r="V296" s="196"/>
      <c r="W296" s="196"/>
      <c r="X296" s="196"/>
      <c r="Y296" s="196"/>
      <c r="Z296" s="181"/>
      <c r="AA296" s="176"/>
    </row>
    <row r="297" spans="1:27" ht="20.100000000000001" customHeight="1" x14ac:dyDescent="0.15">
      <c r="A297" s="153"/>
      <c r="B297" s="153"/>
      <c r="C297" s="166"/>
      <c r="D297" s="171">
        <v>4</v>
      </c>
      <c r="E297" s="419" t="s">
        <v>186</v>
      </c>
      <c r="F297" s="419"/>
      <c r="G297" s="419"/>
      <c r="I297" s="424"/>
      <c r="J297" s="390"/>
      <c r="K297" s="390"/>
      <c r="L297" s="390"/>
      <c r="M297" s="390"/>
      <c r="N297" s="390"/>
      <c r="O297" s="390"/>
      <c r="P297" s="390"/>
      <c r="Q297" s="390"/>
      <c r="R297" s="390"/>
      <c r="S297" s="390"/>
      <c r="T297" s="390"/>
      <c r="U297" s="390"/>
      <c r="V297" s="390"/>
      <c r="W297" s="390"/>
      <c r="X297" s="390"/>
      <c r="Y297" s="390"/>
      <c r="Z297" s="423"/>
      <c r="AA297" s="390"/>
    </row>
    <row r="298" spans="1:27" ht="60" customHeight="1" x14ac:dyDescent="0.15">
      <c r="A298" s="153"/>
      <c r="B298" s="153"/>
      <c r="C298" s="166"/>
      <c r="E298" s="434" t="s">
        <v>233</v>
      </c>
      <c r="F298" s="213"/>
      <c r="G298" s="213"/>
      <c r="H298" s="213"/>
      <c r="I298" s="213"/>
      <c r="J298" s="213"/>
      <c r="K298" s="213"/>
      <c r="L298" s="213"/>
      <c r="M298" s="213"/>
      <c r="N298" s="213"/>
      <c r="O298" s="213"/>
      <c r="P298" s="213"/>
      <c r="Q298" s="213"/>
      <c r="R298" s="213"/>
      <c r="S298" s="213"/>
      <c r="T298" s="213"/>
      <c r="U298" s="213"/>
      <c r="V298" s="213"/>
      <c r="W298" s="213"/>
      <c r="X298" s="213"/>
      <c r="Y298" s="213"/>
      <c r="Z298" s="425"/>
      <c r="AA298" s="176"/>
    </row>
    <row r="299" spans="1:27" ht="20.100000000000001" customHeight="1" x14ac:dyDescent="0.15">
      <c r="A299" s="153">
        <f>IFERROR(IF(OR(COUNTIF($F300:$F359,"①")&lt;&gt;1,COUNTIF($F300:$F359,"②")&gt;1,COUNTIF($F300:$F359,"③")&gt;1),1001,0),3)</f>
        <v>1001</v>
      </c>
      <c r="B299" s="477"/>
      <c r="C299" s="166"/>
      <c r="D299" s="219"/>
      <c r="E299" s="435" t="s">
        <v>225</v>
      </c>
      <c r="F299" s="436" t="s">
        <v>232</v>
      </c>
      <c r="G299" s="437"/>
      <c r="H299" s="437"/>
      <c r="I299" s="438"/>
      <c r="J299" s="439" t="s">
        <v>226</v>
      </c>
      <c r="K299" s="232"/>
      <c r="L299" s="232"/>
      <c r="M299" s="232"/>
      <c r="N299" s="232"/>
      <c r="O299" s="232"/>
      <c r="P299" s="440" t="s">
        <v>227</v>
      </c>
      <c r="Q299" s="441" t="s">
        <v>191</v>
      </c>
      <c r="Z299" s="219"/>
    </row>
    <row r="300" spans="1:27" ht="20.100000000000001" customHeight="1" x14ac:dyDescent="0.15">
      <c r="A300" s="176">
        <f>IFERROR(IF(OR(AND(TRIM($F300)="",COUNTIF($P300:$P302,"○")&gt;0),AND(TRIM($F300)&lt;&gt;"",COUNTIF($P300:$P302,"○")=0)),1001,0),3)</f>
        <v>0</v>
      </c>
      <c r="B300" s="153"/>
      <c r="C300" s="170"/>
      <c r="D300" s="219"/>
      <c r="E300" s="442" t="s">
        <v>204</v>
      </c>
      <c r="F300" s="19"/>
      <c r="G300" s="20"/>
      <c r="H300" s="20"/>
      <c r="I300" s="21"/>
      <c r="J300" s="443" t="s">
        <v>77</v>
      </c>
      <c r="K300" s="443"/>
      <c r="L300" s="443"/>
      <c r="M300" s="443"/>
      <c r="N300" s="443"/>
      <c r="O300" s="444"/>
      <c r="P300" s="9"/>
      <c r="Q300" s="445"/>
      <c r="Z300" s="219"/>
    </row>
    <row r="301" spans="1:27" ht="20.100000000000001" customHeight="1" x14ac:dyDescent="0.15">
      <c r="A301" s="153"/>
      <c r="B301" s="153"/>
      <c r="C301" s="170"/>
      <c r="D301" s="219"/>
      <c r="E301" s="446"/>
      <c r="F301" s="22"/>
      <c r="G301" s="23"/>
      <c r="H301" s="23"/>
      <c r="I301" s="24"/>
      <c r="J301" s="447" t="s">
        <v>78</v>
      </c>
      <c r="K301" s="447"/>
      <c r="L301" s="447"/>
      <c r="M301" s="447"/>
      <c r="N301" s="447"/>
      <c r="O301" s="447"/>
      <c r="P301" s="10"/>
      <c r="Q301" s="448"/>
      <c r="Z301" s="219"/>
    </row>
    <row r="302" spans="1:27" ht="20.100000000000001" customHeight="1" x14ac:dyDescent="0.15">
      <c r="A302" s="153"/>
      <c r="B302" s="153"/>
      <c r="C302" s="170"/>
      <c r="D302" s="219"/>
      <c r="E302" s="449"/>
      <c r="F302" s="25"/>
      <c r="G302" s="26"/>
      <c r="H302" s="26"/>
      <c r="I302" s="27"/>
      <c r="J302" s="450" t="s">
        <v>79</v>
      </c>
      <c r="K302" s="450"/>
      <c r="L302" s="450"/>
      <c r="M302" s="450"/>
      <c r="N302" s="450"/>
      <c r="O302" s="451"/>
      <c r="P302" s="11"/>
      <c r="Q302" s="452"/>
      <c r="Z302" s="219"/>
    </row>
    <row r="303" spans="1:27" ht="20.100000000000001" customHeight="1" x14ac:dyDescent="0.15">
      <c r="A303" s="153">
        <f>IFERROR(IF(OR(AND(TRIM($F303)="",COUNTIF($P303:$P317,"○")&gt;0),AND(TRIM($F303)&lt;&gt;"",COUNTIF($P303:$P317,"○")=0)),1001,0),3)</f>
        <v>0</v>
      </c>
      <c r="B303" s="153"/>
      <c r="C303" s="170"/>
      <c r="E303" s="453" t="s">
        <v>203</v>
      </c>
      <c r="F303" s="19"/>
      <c r="G303" s="20"/>
      <c r="H303" s="20"/>
      <c r="I303" s="21"/>
      <c r="J303" s="443" t="s">
        <v>205</v>
      </c>
      <c r="K303" s="443"/>
      <c r="L303" s="443"/>
      <c r="M303" s="443"/>
      <c r="N303" s="443"/>
      <c r="O303" s="443"/>
      <c r="P303" s="12"/>
      <c r="Q303" s="445"/>
      <c r="Z303" s="219"/>
    </row>
    <row r="304" spans="1:27" ht="20.100000000000001" customHeight="1" x14ac:dyDescent="0.15">
      <c r="A304" s="153"/>
      <c r="B304" s="153"/>
      <c r="C304" s="170"/>
      <c r="E304" s="454"/>
      <c r="F304" s="22"/>
      <c r="G304" s="23"/>
      <c r="H304" s="23"/>
      <c r="I304" s="24"/>
      <c r="J304" s="447" t="s">
        <v>93</v>
      </c>
      <c r="K304" s="447"/>
      <c r="L304" s="447"/>
      <c r="M304" s="447"/>
      <c r="N304" s="447"/>
      <c r="O304" s="447"/>
      <c r="P304" s="13"/>
      <c r="Q304" s="448"/>
      <c r="Z304" s="219"/>
    </row>
    <row r="305" spans="1:26" ht="20.100000000000001" customHeight="1" x14ac:dyDescent="0.15">
      <c r="A305" s="153"/>
      <c r="B305" s="153"/>
      <c r="C305" s="170"/>
      <c r="E305" s="454"/>
      <c r="F305" s="22"/>
      <c r="G305" s="23"/>
      <c r="H305" s="23"/>
      <c r="I305" s="24"/>
      <c r="J305" s="447" t="s">
        <v>187</v>
      </c>
      <c r="K305" s="447"/>
      <c r="L305" s="447"/>
      <c r="M305" s="447"/>
      <c r="N305" s="447"/>
      <c r="O305" s="447"/>
      <c r="P305" s="13"/>
      <c r="Q305" s="448"/>
      <c r="Z305" s="219"/>
    </row>
    <row r="306" spans="1:26" ht="20.100000000000001" customHeight="1" x14ac:dyDescent="0.15">
      <c r="A306" s="153"/>
      <c r="B306" s="153"/>
      <c r="C306" s="170"/>
      <c r="E306" s="454"/>
      <c r="F306" s="22"/>
      <c r="G306" s="23"/>
      <c r="H306" s="23"/>
      <c r="I306" s="24"/>
      <c r="J306" s="447" t="s">
        <v>80</v>
      </c>
      <c r="K306" s="447"/>
      <c r="L306" s="447"/>
      <c r="M306" s="447"/>
      <c r="N306" s="447"/>
      <c r="O306" s="447"/>
      <c r="P306" s="13"/>
      <c r="Q306" s="448"/>
      <c r="Z306" s="219"/>
    </row>
    <row r="307" spans="1:26" ht="20.100000000000001" customHeight="1" x14ac:dyDescent="0.15">
      <c r="A307" s="153"/>
      <c r="B307" s="153"/>
      <c r="C307" s="170"/>
      <c r="E307" s="454"/>
      <c r="F307" s="22"/>
      <c r="G307" s="23"/>
      <c r="H307" s="23"/>
      <c r="I307" s="24"/>
      <c r="J307" s="447" t="s">
        <v>0</v>
      </c>
      <c r="K307" s="447"/>
      <c r="L307" s="447"/>
      <c r="M307" s="447"/>
      <c r="N307" s="447"/>
      <c r="O307" s="447"/>
      <c r="P307" s="13"/>
      <c r="Q307" s="448"/>
      <c r="Z307" s="219"/>
    </row>
    <row r="308" spans="1:26" ht="20.100000000000001" customHeight="1" x14ac:dyDescent="0.15">
      <c r="A308" s="153"/>
      <c r="B308" s="153"/>
      <c r="C308" s="170"/>
      <c r="E308" s="454"/>
      <c r="F308" s="22"/>
      <c r="G308" s="23"/>
      <c r="H308" s="23"/>
      <c r="I308" s="24"/>
      <c r="J308" s="447" t="s">
        <v>1</v>
      </c>
      <c r="K308" s="447"/>
      <c r="L308" s="447"/>
      <c r="M308" s="447"/>
      <c r="N308" s="447"/>
      <c r="O308" s="447"/>
      <c r="P308" s="13"/>
      <c r="Q308" s="448"/>
      <c r="Z308" s="219"/>
    </row>
    <row r="309" spans="1:26" ht="20.100000000000001" customHeight="1" x14ac:dyDescent="0.15">
      <c r="A309" s="153"/>
      <c r="B309" s="153"/>
      <c r="C309" s="170"/>
      <c r="E309" s="454"/>
      <c r="F309" s="22"/>
      <c r="G309" s="23"/>
      <c r="H309" s="23"/>
      <c r="I309" s="24"/>
      <c r="J309" s="447" t="s">
        <v>2</v>
      </c>
      <c r="K309" s="447"/>
      <c r="L309" s="447"/>
      <c r="M309" s="447"/>
      <c r="N309" s="447"/>
      <c r="O309" s="447"/>
      <c r="P309" s="13"/>
      <c r="Q309" s="448"/>
      <c r="Z309" s="219"/>
    </row>
    <row r="310" spans="1:26" ht="20.100000000000001" customHeight="1" x14ac:dyDescent="0.15">
      <c r="A310" s="153"/>
      <c r="B310" s="153"/>
      <c r="C310" s="170"/>
      <c r="E310" s="454"/>
      <c r="F310" s="22"/>
      <c r="G310" s="23"/>
      <c r="H310" s="23"/>
      <c r="I310" s="24"/>
      <c r="J310" s="447" t="s">
        <v>188</v>
      </c>
      <c r="K310" s="447"/>
      <c r="L310" s="447"/>
      <c r="M310" s="447"/>
      <c r="N310" s="447"/>
      <c r="O310" s="447"/>
      <c r="P310" s="13"/>
      <c r="Q310" s="448"/>
      <c r="Z310" s="219"/>
    </row>
    <row r="311" spans="1:26" ht="20.100000000000001" customHeight="1" x14ac:dyDescent="0.15">
      <c r="A311" s="153"/>
      <c r="B311" s="153"/>
      <c r="C311" s="170"/>
      <c r="E311" s="454"/>
      <c r="F311" s="22"/>
      <c r="G311" s="23"/>
      <c r="H311" s="23"/>
      <c r="I311" s="24"/>
      <c r="J311" s="447" t="s">
        <v>189</v>
      </c>
      <c r="K311" s="447"/>
      <c r="L311" s="447"/>
      <c r="M311" s="447"/>
      <c r="N311" s="447"/>
      <c r="O311" s="447"/>
      <c r="P311" s="13"/>
      <c r="Q311" s="448"/>
      <c r="Z311" s="219"/>
    </row>
    <row r="312" spans="1:26" ht="20.100000000000001" customHeight="1" x14ac:dyDescent="0.15">
      <c r="A312" s="153"/>
      <c r="B312" s="153"/>
      <c r="C312" s="170"/>
      <c r="E312" s="454"/>
      <c r="F312" s="22"/>
      <c r="G312" s="23"/>
      <c r="H312" s="23"/>
      <c r="I312" s="24"/>
      <c r="J312" s="447" t="s">
        <v>206</v>
      </c>
      <c r="K312" s="447"/>
      <c r="L312" s="447"/>
      <c r="M312" s="447"/>
      <c r="N312" s="447"/>
      <c r="O312" s="447"/>
      <c r="P312" s="13"/>
      <c r="Q312" s="448"/>
      <c r="Z312" s="219"/>
    </row>
    <row r="313" spans="1:26" ht="20.100000000000001" customHeight="1" x14ac:dyDescent="0.15">
      <c r="A313" s="153"/>
      <c r="B313" s="153"/>
      <c r="C313" s="170"/>
      <c r="E313" s="454"/>
      <c r="F313" s="22"/>
      <c r="G313" s="23"/>
      <c r="H313" s="23"/>
      <c r="I313" s="24"/>
      <c r="J313" s="447" t="s">
        <v>207</v>
      </c>
      <c r="K313" s="447"/>
      <c r="L313" s="447"/>
      <c r="M313" s="447"/>
      <c r="N313" s="447"/>
      <c r="O313" s="447"/>
      <c r="P313" s="13"/>
      <c r="Q313" s="448"/>
      <c r="Z313" s="219"/>
    </row>
    <row r="314" spans="1:26" ht="20.100000000000001" customHeight="1" x14ac:dyDescent="0.15">
      <c r="A314" s="153"/>
      <c r="B314" s="153"/>
      <c r="C314" s="170"/>
      <c r="E314" s="454"/>
      <c r="F314" s="22"/>
      <c r="G314" s="23"/>
      <c r="H314" s="23"/>
      <c r="I314" s="24"/>
      <c r="J314" s="447" t="s">
        <v>208</v>
      </c>
      <c r="K314" s="447"/>
      <c r="L314" s="447"/>
      <c r="M314" s="447"/>
      <c r="N314" s="447"/>
      <c r="O314" s="447"/>
      <c r="P314" s="13"/>
      <c r="Q314" s="448"/>
      <c r="Z314" s="219"/>
    </row>
    <row r="315" spans="1:26" ht="20.100000000000001" customHeight="1" x14ac:dyDescent="0.15">
      <c r="A315" s="153"/>
      <c r="B315" s="153"/>
      <c r="C315" s="170"/>
      <c r="E315" s="454"/>
      <c r="F315" s="22"/>
      <c r="G315" s="23"/>
      <c r="H315" s="23"/>
      <c r="I315" s="24"/>
      <c r="J315" s="447" t="s">
        <v>190</v>
      </c>
      <c r="K315" s="447"/>
      <c r="L315" s="447"/>
      <c r="M315" s="447"/>
      <c r="N315" s="447"/>
      <c r="O315" s="447"/>
      <c r="P315" s="13"/>
      <c r="Q315" s="448"/>
      <c r="Z315" s="219"/>
    </row>
    <row r="316" spans="1:26" ht="20.100000000000001" customHeight="1" x14ac:dyDescent="0.15">
      <c r="A316" s="153"/>
      <c r="B316" s="153"/>
      <c r="C316" s="170"/>
      <c r="E316" s="454"/>
      <c r="F316" s="22"/>
      <c r="G316" s="23"/>
      <c r="H316" s="23"/>
      <c r="I316" s="24"/>
      <c r="J316" s="447" t="s">
        <v>81</v>
      </c>
      <c r="K316" s="447"/>
      <c r="L316" s="447"/>
      <c r="M316" s="447"/>
      <c r="N316" s="447"/>
      <c r="O316" s="447"/>
      <c r="P316" s="13"/>
      <c r="Q316" s="448"/>
      <c r="Z316" s="219"/>
    </row>
    <row r="317" spans="1:26" ht="20.100000000000001" customHeight="1" x14ac:dyDescent="0.15">
      <c r="A317" s="153"/>
      <c r="B317" s="153"/>
      <c r="C317" s="170"/>
      <c r="E317" s="455"/>
      <c r="F317" s="25"/>
      <c r="G317" s="26"/>
      <c r="H317" s="26"/>
      <c r="I317" s="27"/>
      <c r="J317" s="450" t="s">
        <v>82</v>
      </c>
      <c r="K317" s="450"/>
      <c r="L317" s="450"/>
      <c r="M317" s="450"/>
      <c r="N317" s="450"/>
      <c r="O317" s="450"/>
      <c r="P317" s="14"/>
      <c r="Q317" s="452"/>
      <c r="Z317" s="219"/>
    </row>
    <row r="318" spans="1:26" ht="20.100000000000001" customHeight="1" x14ac:dyDescent="0.15">
      <c r="A318" s="153">
        <f>IFERROR(IF(OR(AND(TRIM($F318)="",COUNTIF($P318:$P347,"○")&gt;0),AND(TRIM($F318)&lt;&gt;"",COUNTIF($P318:$P347,"○")=0)),1001,0),3)</f>
        <v>0</v>
      </c>
      <c r="B318" s="153"/>
      <c r="C318" s="170"/>
      <c r="E318" s="456" t="s">
        <v>185</v>
      </c>
      <c r="F318" s="19"/>
      <c r="G318" s="20"/>
      <c r="H318" s="20"/>
      <c r="I318" s="21"/>
      <c r="J318" s="443" t="s">
        <v>109</v>
      </c>
      <c r="K318" s="443"/>
      <c r="L318" s="443"/>
      <c r="M318" s="443"/>
      <c r="N318" s="443"/>
      <c r="O318" s="443"/>
      <c r="P318" s="12"/>
      <c r="Q318" s="7"/>
      <c r="Z318" s="219"/>
    </row>
    <row r="319" spans="1:26" ht="20.100000000000001" customHeight="1" x14ac:dyDescent="0.15">
      <c r="A319" s="153"/>
      <c r="B319" s="153"/>
      <c r="C319" s="170"/>
      <c r="E319" s="457"/>
      <c r="F319" s="22"/>
      <c r="G319" s="23"/>
      <c r="H319" s="23"/>
      <c r="I319" s="24"/>
      <c r="J319" s="447" t="s">
        <v>84</v>
      </c>
      <c r="K319" s="447"/>
      <c r="L319" s="447"/>
      <c r="M319" s="447"/>
      <c r="N319" s="447"/>
      <c r="O319" s="447"/>
      <c r="P319" s="13"/>
      <c r="Q319" s="8"/>
      <c r="Z319" s="219"/>
    </row>
    <row r="320" spans="1:26" ht="20.100000000000001" customHeight="1" x14ac:dyDescent="0.15">
      <c r="A320" s="153"/>
      <c r="B320" s="153"/>
      <c r="C320" s="170"/>
      <c r="E320" s="457"/>
      <c r="F320" s="22"/>
      <c r="G320" s="23"/>
      <c r="H320" s="23"/>
      <c r="I320" s="24"/>
      <c r="J320" s="447" t="s">
        <v>85</v>
      </c>
      <c r="K320" s="447"/>
      <c r="L320" s="447"/>
      <c r="M320" s="447"/>
      <c r="N320" s="447"/>
      <c r="O320" s="447"/>
      <c r="P320" s="13"/>
      <c r="Q320" s="8"/>
      <c r="Z320" s="219"/>
    </row>
    <row r="321" spans="1:27" ht="20.100000000000001" customHeight="1" x14ac:dyDescent="0.15">
      <c r="A321" s="153"/>
      <c r="B321" s="153"/>
      <c r="C321" s="170"/>
      <c r="E321" s="457"/>
      <c r="F321" s="22"/>
      <c r="G321" s="23"/>
      <c r="H321" s="23"/>
      <c r="I321" s="24"/>
      <c r="J321" s="447" t="s">
        <v>86</v>
      </c>
      <c r="K321" s="447"/>
      <c r="L321" s="447"/>
      <c r="M321" s="447"/>
      <c r="N321" s="447"/>
      <c r="O321" s="447"/>
      <c r="P321" s="13"/>
      <c r="Q321" s="8"/>
      <c r="Z321" s="219"/>
    </row>
    <row r="322" spans="1:27" ht="20.100000000000001" customHeight="1" x14ac:dyDescent="0.15">
      <c r="A322" s="153"/>
      <c r="B322" s="153"/>
      <c r="C322" s="170"/>
      <c r="E322" s="457"/>
      <c r="F322" s="22"/>
      <c r="G322" s="23"/>
      <c r="H322" s="23"/>
      <c r="I322" s="24"/>
      <c r="J322" s="447" t="s">
        <v>110</v>
      </c>
      <c r="K322" s="447"/>
      <c r="L322" s="447"/>
      <c r="M322" s="447"/>
      <c r="N322" s="447"/>
      <c r="O322" s="447"/>
      <c r="P322" s="13"/>
      <c r="Q322" s="8"/>
      <c r="Z322" s="219"/>
    </row>
    <row r="323" spans="1:27" ht="20.100000000000001" customHeight="1" x14ac:dyDescent="0.15">
      <c r="A323" s="153"/>
      <c r="B323" s="153"/>
      <c r="C323" s="170"/>
      <c r="E323" s="457"/>
      <c r="F323" s="22"/>
      <c r="G323" s="23"/>
      <c r="H323" s="23"/>
      <c r="I323" s="24"/>
      <c r="J323" s="447" t="s">
        <v>192</v>
      </c>
      <c r="K323" s="447"/>
      <c r="L323" s="447"/>
      <c r="M323" s="447"/>
      <c r="N323" s="447"/>
      <c r="O323" s="447"/>
      <c r="P323" s="13"/>
      <c r="Q323" s="8"/>
      <c r="Z323" s="219"/>
    </row>
    <row r="324" spans="1:27" ht="20.100000000000001" customHeight="1" x14ac:dyDescent="0.15">
      <c r="A324" s="153"/>
      <c r="B324" s="153"/>
      <c r="C324" s="170"/>
      <c r="E324" s="457"/>
      <c r="F324" s="22"/>
      <c r="G324" s="23"/>
      <c r="H324" s="23"/>
      <c r="I324" s="24"/>
      <c r="J324" s="447" t="s">
        <v>111</v>
      </c>
      <c r="K324" s="447"/>
      <c r="L324" s="447"/>
      <c r="M324" s="447"/>
      <c r="N324" s="447"/>
      <c r="O324" s="447"/>
      <c r="P324" s="13"/>
      <c r="Q324" s="8"/>
      <c r="Z324" s="219"/>
    </row>
    <row r="325" spans="1:27" ht="20.100000000000001" customHeight="1" x14ac:dyDescent="0.15">
      <c r="A325" s="153"/>
      <c r="B325" s="153"/>
      <c r="C325" s="170"/>
      <c r="E325" s="457"/>
      <c r="F325" s="22"/>
      <c r="G325" s="23"/>
      <c r="H325" s="23"/>
      <c r="I325" s="24"/>
      <c r="J325" s="447" t="s">
        <v>91</v>
      </c>
      <c r="K325" s="447"/>
      <c r="L325" s="447"/>
      <c r="M325" s="447"/>
      <c r="N325" s="447"/>
      <c r="O325" s="447"/>
      <c r="P325" s="13"/>
      <c r="Q325" s="8"/>
      <c r="Z325" s="219"/>
    </row>
    <row r="326" spans="1:27" ht="20.100000000000001" customHeight="1" x14ac:dyDescent="0.15">
      <c r="A326" s="153"/>
      <c r="B326" s="153"/>
      <c r="C326" s="170"/>
      <c r="E326" s="457"/>
      <c r="F326" s="22"/>
      <c r="G326" s="23"/>
      <c r="H326" s="23"/>
      <c r="I326" s="24"/>
      <c r="J326" s="447" t="s">
        <v>112</v>
      </c>
      <c r="K326" s="447"/>
      <c r="L326" s="447"/>
      <c r="M326" s="447"/>
      <c r="N326" s="447"/>
      <c r="O326" s="447"/>
      <c r="P326" s="13"/>
      <c r="Q326" s="8"/>
      <c r="Z326" s="219"/>
    </row>
    <row r="327" spans="1:27" ht="20.100000000000001" customHeight="1" x14ac:dyDescent="0.15">
      <c r="A327" s="153"/>
      <c r="B327" s="153"/>
      <c r="C327" s="170"/>
      <c r="E327" s="457"/>
      <c r="F327" s="22"/>
      <c r="G327" s="23"/>
      <c r="H327" s="23"/>
      <c r="I327" s="24"/>
      <c r="J327" s="447" t="s">
        <v>113</v>
      </c>
      <c r="K327" s="447"/>
      <c r="L327" s="447"/>
      <c r="M327" s="447"/>
      <c r="N327" s="447"/>
      <c r="O327" s="447"/>
      <c r="P327" s="13"/>
      <c r="Q327" s="8"/>
      <c r="Z327" s="219"/>
    </row>
    <row r="328" spans="1:27" ht="20.100000000000001" customHeight="1" x14ac:dyDescent="0.15">
      <c r="A328" s="153"/>
      <c r="B328" s="153"/>
      <c r="C328" s="170"/>
      <c r="E328" s="457"/>
      <c r="F328" s="22"/>
      <c r="G328" s="23"/>
      <c r="H328" s="23"/>
      <c r="I328" s="24"/>
      <c r="J328" s="447" t="s">
        <v>114</v>
      </c>
      <c r="K328" s="447"/>
      <c r="L328" s="447"/>
      <c r="M328" s="447"/>
      <c r="N328" s="447"/>
      <c r="O328" s="447"/>
      <c r="P328" s="13"/>
      <c r="Q328" s="8"/>
      <c r="Z328" s="219"/>
    </row>
    <row r="329" spans="1:27" ht="20.100000000000001" customHeight="1" x14ac:dyDescent="0.15">
      <c r="A329" s="153"/>
      <c r="B329" s="153"/>
      <c r="C329" s="170"/>
      <c r="E329" s="457"/>
      <c r="F329" s="22"/>
      <c r="G329" s="23"/>
      <c r="H329" s="23"/>
      <c r="I329" s="24"/>
      <c r="J329" s="447" t="s">
        <v>90</v>
      </c>
      <c r="K329" s="447"/>
      <c r="L329" s="447"/>
      <c r="M329" s="447"/>
      <c r="N329" s="447"/>
      <c r="O329" s="447"/>
      <c r="P329" s="13"/>
      <c r="Q329" s="8"/>
      <c r="Z329" s="219"/>
    </row>
    <row r="330" spans="1:27" ht="20.100000000000001" customHeight="1" x14ac:dyDescent="0.15">
      <c r="A330" s="153"/>
      <c r="B330" s="153"/>
      <c r="C330" s="170"/>
      <c r="E330" s="457"/>
      <c r="F330" s="22"/>
      <c r="G330" s="23"/>
      <c r="H330" s="23"/>
      <c r="I330" s="24"/>
      <c r="J330" s="447" t="s">
        <v>115</v>
      </c>
      <c r="K330" s="447"/>
      <c r="L330" s="447"/>
      <c r="M330" s="447"/>
      <c r="N330" s="447"/>
      <c r="O330" s="447"/>
      <c r="P330" s="13"/>
      <c r="Q330" s="8"/>
      <c r="Z330" s="219"/>
    </row>
    <row r="331" spans="1:27" ht="20.100000000000001" customHeight="1" x14ac:dyDescent="0.15">
      <c r="A331" s="153"/>
      <c r="B331" s="153"/>
      <c r="C331" s="170"/>
      <c r="E331" s="457"/>
      <c r="F331" s="22"/>
      <c r="G331" s="23"/>
      <c r="H331" s="23"/>
      <c r="I331" s="24"/>
      <c r="J331" s="447" t="s">
        <v>89</v>
      </c>
      <c r="K331" s="447"/>
      <c r="L331" s="447"/>
      <c r="M331" s="447"/>
      <c r="N331" s="447"/>
      <c r="O331" s="447"/>
      <c r="P331" s="13"/>
      <c r="Q331" s="8"/>
      <c r="Z331" s="219"/>
    </row>
    <row r="332" spans="1:27" ht="20.100000000000001" customHeight="1" x14ac:dyDescent="0.15">
      <c r="A332" s="153"/>
      <c r="B332" s="153"/>
      <c r="C332" s="170"/>
      <c r="E332" s="457"/>
      <c r="F332" s="22"/>
      <c r="G332" s="23"/>
      <c r="H332" s="23"/>
      <c r="I332" s="24"/>
      <c r="J332" s="447" t="s">
        <v>83</v>
      </c>
      <c r="K332" s="447"/>
      <c r="L332" s="447"/>
      <c r="M332" s="447"/>
      <c r="N332" s="447"/>
      <c r="O332" s="447"/>
      <c r="P332" s="13"/>
      <c r="Q332" s="8"/>
      <c r="Z332" s="219"/>
    </row>
    <row r="333" spans="1:27" ht="20.100000000000001" customHeight="1" x14ac:dyDescent="0.15">
      <c r="A333" s="153"/>
      <c r="B333" s="153"/>
      <c r="C333" s="170"/>
      <c r="E333" s="457"/>
      <c r="F333" s="22"/>
      <c r="G333" s="23"/>
      <c r="H333" s="23"/>
      <c r="I333" s="24"/>
      <c r="J333" s="447" t="s">
        <v>193</v>
      </c>
      <c r="K333" s="447"/>
      <c r="L333" s="447"/>
      <c r="M333" s="447"/>
      <c r="N333" s="447"/>
      <c r="O333" s="447"/>
      <c r="P333" s="13"/>
      <c r="Q333" s="8"/>
      <c r="Y333" s="177"/>
      <c r="Z333" s="425"/>
      <c r="AA333" s="177"/>
    </row>
    <row r="334" spans="1:27" ht="20.100000000000001" customHeight="1" x14ac:dyDescent="0.15">
      <c r="A334" s="153"/>
      <c r="B334" s="153"/>
      <c r="C334" s="179"/>
      <c r="D334" s="176"/>
      <c r="E334" s="457"/>
      <c r="F334" s="22"/>
      <c r="G334" s="23"/>
      <c r="H334" s="23"/>
      <c r="I334" s="24"/>
      <c r="J334" s="447" t="s">
        <v>87</v>
      </c>
      <c r="K334" s="447"/>
      <c r="L334" s="447"/>
      <c r="M334" s="447"/>
      <c r="N334" s="447"/>
      <c r="O334" s="447"/>
      <c r="P334" s="13"/>
      <c r="Q334" s="8"/>
      <c r="Y334" s="196"/>
      <c r="Z334" s="175"/>
    </row>
    <row r="335" spans="1:27" ht="20.100000000000001" customHeight="1" x14ac:dyDescent="0.15">
      <c r="A335" s="153"/>
      <c r="B335" s="458"/>
      <c r="C335" s="176"/>
      <c r="D335" s="175"/>
      <c r="E335" s="457"/>
      <c r="F335" s="22"/>
      <c r="G335" s="23"/>
      <c r="H335" s="23"/>
      <c r="I335" s="24"/>
      <c r="J335" s="447" t="s">
        <v>88</v>
      </c>
      <c r="K335" s="447"/>
      <c r="L335" s="447"/>
      <c r="M335" s="447"/>
      <c r="N335" s="447"/>
      <c r="O335" s="447"/>
      <c r="P335" s="13"/>
      <c r="Q335" s="8"/>
      <c r="Y335" s="196"/>
      <c r="Z335" s="175"/>
    </row>
    <row r="336" spans="1:27" ht="20.100000000000001" customHeight="1" x14ac:dyDescent="0.15">
      <c r="B336" s="219"/>
      <c r="E336" s="457"/>
      <c r="F336" s="22"/>
      <c r="G336" s="23"/>
      <c r="H336" s="23"/>
      <c r="I336" s="24"/>
      <c r="J336" s="447" t="s">
        <v>92</v>
      </c>
      <c r="K336" s="447"/>
      <c r="L336" s="447"/>
      <c r="M336" s="447"/>
      <c r="N336" s="447"/>
      <c r="O336" s="447"/>
      <c r="P336" s="13"/>
      <c r="Q336" s="8"/>
      <c r="Z336" s="219"/>
    </row>
    <row r="337" spans="1:26" ht="20.100000000000001" customHeight="1" x14ac:dyDescent="0.15">
      <c r="B337" s="219"/>
      <c r="E337" s="457"/>
      <c r="F337" s="22"/>
      <c r="G337" s="23"/>
      <c r="H337" s="23"/>
      <c r="I337" s="24"/>
      <c r="J337" s="447" t="s">
        <v>116</v>
      </c>
      <c r="K337" s="447"/>
      <c r="L337" s="447"/>
      <c r="M337" s="447"/>
      <c r="N337" s="447"/>
      <c r="O337" s="447"/>
      <c r="P337" s="13"/>
      <c r="Q337" s="8"/>
      <c r="Z337" s="219"/>
    </row>
    <row r="338" spans="1:26" ht="20.100000000000001" customHeight="1" x14ac:dyDescent="0.15">
      <c r="B338" s="219"/>
      <c r="E338" s="457"/>
      <c r="F338" s="22"/>
      <c r="G338" s="23"/>
      <c r="H338" s="23"/>
      <c r="I338" s="24"/>
      <c r="J338" s="447" t="s">
        <v>117</v>
      </c>
      <c r="K338" s="447"/>
      <c r="L338" s="447"/>
      <c r="M338" s="447"/>
      <c r="N338" s="447"/>
      <c r="O338" s="447"/>
      <c r="P338" s="15"/>
      <c r="Q338" s="8"/>
      <c r="Z338" s="219"/>
    </row>
    <row r="339" spans="1:26" ht="20.100000000000001" customHeight="1" x14ac:dyDescent="0.15">
      <c r="B339" s="219"/>
      <c r="E339" s="457"/>
      <c r="F339" s="22"/>
      <c r="G339" s="23"/>
      <c r="H339" s="23"/>
      <c r="I339" s="24"/>
      <c r="J339" s="459" t="s">
        <v>194</v>
      </c>
      <c r="K339" s="459"/>
      <c r="L339" s="459"/>
      <c r="M339" s="459"/>
      <c r="N339" s="459"/>
      <c r="O339" s="459"/>
      <c r="P339" s="18"/>
      <c r="Q339" s="460"/>
      <c r="Z339" s="219"/>
    </row>
    <row r="340" spans="1:26" ht="20.100000000000001" customHeight="1" x14ac:dyDescent="0.15">
      <c r="B340" s="219"/>
      <c r="E340" s="457"/>
      <c r="F340" s="22"/>
      <c r="G340" s="23"/>
      <c r="H340" s="23"/>
      <c r="I340" s="24"/>
      <c r="J340" s="461" t="s">
        <v>195</v>
      </c>
      <c r="K340" s="461"/>
      <c r="L340" s="461"/>
      <c r="M340" s="461"/>
      <c r="N340" s="461"/>
      <c r="O340" s="461"/>
      <c r="P340" s="13"/>
      <c r="Q340" s="462"/>
      <c r="Z340" s="219"/>
    </row>
    <row r="341" spans="1:26" ht="20.100000000000001" customHeight="1" x14ac:dyDescent="0.15">
      <c r="B341" s="219"/>
      <c r="E341" s="457"/>
      <c r="F341" s="22"/>
      <c r="G341" s="23"/>
      <c r="H341" s="23"/>
      <c r="I341" s="24"/>
      <c r="J341" s="461" t="s">
        <v>196</v>
      </c>
      <c r="K341" s="461"/>
      <c r="L341" s="461"/>
      <c r="M341" s="461"/>
      <c r="N341" s="461"/>
      <c r="O341" s="461"/>
      <c r="P341" s="13"/>
      <c r="Q341" s="462"/>
      <c r="Z341" s="219"/>
    </row>
    <row r="342" spans="1:26" ht="20.100000000000001" customHeight="1" x14ac:dyDescent="0.15">
      <c r="B342" s="219"/>
      <c r="E342" s="457"/>
      <c r="F342" s="22"/>
      <c r="G342" s="23"/>
      <c r="H342" s="23"/>
      <c r="I342" s="24"/>
      <c r="J342" s="461" t="s">
        <v>197</v>
      </c>
      <c r="K342" s="461"/>
      <c r="L342" s="461"/>
      <c r="M342" s="461"/>
      <c r="N342" s="461"/>
      <c r="O342" s="461"/>
      <c r="P342" s="13"/>
      <c r="Q342" s="462"/>
      <c r="Z342" s="219"/>
    </row>
    <row r="343" spans="1:26" ht="20.100000000000001" customHeight="1" x14ac:dyDescent="0.15">
      <c r="B343" s="219"/>
      <c r="E343" s="457"/>
      <c r="F343" s="22"/>
      <c r="G343" s="23"/>
      <c r="H343" s="23"/>
      <c r="I343" s="24"/>
      <c r="J343" s="461" t="s">
        <v>198</v>
      </c>
      <c r="K343" s="461"/>
      <c r="L343" s="461"/>
      <c r="M343" s="461"/>
      <c r="N343" s="461"/>
      <c r="O343" s="461"/>
      <c r="P343" s="13"/>
      <c r="Q343" s="462"/>
      <c r="Z343" s="219"/>
    </row>
    <row r="344" spans="1:26" ht="20.100000000000001" customHeight="1" x14ac:dyDescent="0.15">
      <c r="B344" s="219"/>
      <c r="E344" s="457"/>
      <c r="F344" s="22"/>
      <c r="G344" s="23"/>
      <c r="H344" s="23"/>
      <c r="I344" s="24"/>
      <c r="J344" s="461" t="s">
        <v>199</v>
      </c>
      <c r="K344" s="461"/>
      <c r="L344" s="461"/>
      <c r="M344" s="461"/>
      <c r="N344" s="461"/>
      <c r="O344" s="461"/>
      <c r="P344" s="13"/>
      <c r="Q344" s="462"/>
      <c r="Z344" s="219"/>
    </row>
    <row r="345" spans="1:26" ht="20.100000000000001" customHeight="1" x14ac:dyDescent="0.15">
      <c r="B345" s="219"/>
      <c r="E345" s="457"/>
      <c r="F345" s="22"/>
      <c r="G345" s="23"/>
      <c r="H345" s="23"/>
      <c r="I345" s="24"/>
      <c r="J345" s="461" t="s">
        <v>200</v>
      </c>
      <c r="K345" s="461"/>
      <c r="L345" s="461"/>
      <c r="M345" s="461"/>
      <c r="N345" s="461"/>
      <c r="O345" s="461"/>
      <c r="P345" s="13"/>
      <c r="Q345" s="462"/>
      <c r="Z345" s="219"/>
    </row>
    <row r="346" spans="1:26" ht="20.100000000000001" customHeight="1" x14ac:dyDescent="0.15">
      <c r="B346" s="219"/>
      <c r="E346" s="457"/>
      <c r="F346" s="22"/>
      <c r="G346" s="23"/>
      <c r="H346" s="23"/>
      <c r="I346" s="24"/>
      <c r="J346" s="461" t="s">
        <v>201</v>
      </c>
      <c r="K346" s="461"/>
      <c r="L346" s="461"/>
      <c r="M346" s="461"/>
      <c r="N346" s="461"/>
      <c r="O346" s="461"/>
      <c r="P346" s="13"/>
      <c r="Q346" s="462"/>
      <c r="Z346" s="219"/>
    </row>
    <row r="347" spans="1:26" ht="20.100000000000001" customHeight="1" x14ac:dyDescent="0.15">
      <c r="B347" s="219"/>
      <c r="E347" s="463"/>
      <c r="F347" s="25"/>
      <c r="G347" s="26"/>
      <c r="H347" s="26"/>
      <c r="I347" s="27"/>
      <c r="J347" s="450" t="s">
        <v>202</v>
      </c>
      <c r="K347" s="450"/>
      <c r="L347" s="450"/>
      <c r="M347" s="450"/>
      <c r="N347" s="450"/>
      <c r="O347" s="450"/>
      <c r="P347" s="15"/>
      <c r="Q347" s="464"/>
      <c r="Z347" s="219"/>
    </row>
    <row r="348" spans="1:26" ht="30" customHeight="1" x14ac:dyDescent="0.15">
      <c r="A348" s="151">
        <f>IFERROR(IF(OR(AND(TRIM($F348)="",COUNTIF($P348:$P348,"○")&gt;0),AND(TRIM($F348)&lt;&gt;"",COUNTIF($P348:$P348,"○")=0)),1001,0),3)</f>
        <v>0</v>
      </c>
      <c r="B348" s="219"/>
      <c r="E348" s="465" t="s">
        <v>56</v>
      </c>
      <c r="F348" s="140"/>
      <c r="G348" s="141"/>
      <c r="H348" s="141"/>
      <c r="I348" s="142"/>
      <c r="J348" s="450" t="s">
        <v>228</v>
      </c>
      <c r="K348" s="450"/>
      <c r="L348" s="450"/>
      <c r="M348" s="450"/>
      <c r="N348" s="450"/>
      <c r="O348" s="450"/>
      <c r="P348" s="16"/>
      <c r="Q348" s="466"/>
      <c r="Z348" s="219"/>
    </row>
    <row r="349" spans="1:26" ht="20.100000000000001" customHeight="1" x14ac:dyDescent="0.15">
      <c r="A349" s="151">
        <f>IFERROR(IF(OR(AND(TRIM($F349)="",COUNTIF($P349:$P358,"○")&gt;0),AND(TRIM($F349)&lt;&gt;"",COUNTIF($P349:$P358,"○")=0)),1001,0),3)</f>
        <v>0</v>
      </c>
      <c r="B349" s="219"/>
      <c r="E349" s="456" t="s">
        <v>36</v>
      </c>
      <c r="F349" s="19"/>
      <c r="G349" s="20"/>
      <c r="H349" s="20"/>
      <c r="I349" s="21"/>
      <c r="J349" s="461" t="s">
        <v>94</v>
      </c>
      <c r="K349" s="461"/>
      <c r="L349" s="461"/>
      <c r="M349" s="461"/>
      <c r="N349" s="461"/>
      <c r="O349" s="461"/>
      <c r="P349" s="9"/>
      <c r="Q349" s="7"/>
      <c r="Z349" s="219"/>
    </row>
    <row r="350" spans="1:26" ht="20.100000000000001" customHeight="1" x14ac:dyDescent="0.15">
      <c r="B350" s="219"/>
      <c r="E350" s="457"/>
      <c r="F350" s="22"/>
      <c r="G350" s="23"/>
      <c r="H350" s="23"/>
      <c r="I350" s="24"/>
      <c r="J350" s="447" t="s">
        <v>95</v>
      </c>
      <c r="K350" s="447"/>
      <c r="L350" s="447"/>
      <c r="M350" s="447"/>
      <c r="N350" s="447"/>
      <c r="O350" s="447"/>
      <c r="P350" s="13"/>
      <c r="Q350" s="8"/>
      <c r="Z350" s="219"/>
    </row>
    <row r="351" spans="1:26" ht="20.100000000000001" customHeight="1" x14ac:dyDescent="0.15">
      <c r="B351" s="219"/>
      <c r="E351" s="457"/>
      <c r="F351" s="22"/>
      <c r="G351" s="23"/>
      <c r="H351" s="23"/>
      <c r="I351" s="24"/>
      <c r="J351" s="447" t="s">
        <v>96</v>
      </c>
      <c r="K351" s="447"/>
      <c r="L351" s="447"/>
      <c r="M351" s="447"/>
      <c r="N351" s="447"/>
      <c r="O351" s="447"/>
      <c r="P351" s="13"/>
      <c r="Q351" s="8"/>
      <c r="Z351" s="219"/>
    </row>
    <row r="352" spans="1:26" ht="20.100000000000001" customHeight="1" x14ac:dyDescent="0.15">
      <c r="B352" s="219"/>
      <c r="E352" s="457"/>
      <c r="F352" s="22"/>
      <c r="G352" s="23"/>
      <c r="H352" s="23"/>
      <c r="I352" s="24"/>
      <c r="J352" s="447" t="s">
        <v>97</v>
      </c>
      <c r="K352" s="447"/>
      <c r="L352" s="447"/>
      <c r="M352" s="447"/>
      <c r="N352" s="447"/>
      <c r="O352" s="447"/>
      <c r="P352" s="13"/>
      <c r="Q352" s="8"/>
      <c r="Z352" s="219"/>
    </row>
    <row r="353" spans="1:26" ht="20.100000000000001" customHeight="1" x14ac:dyDescent="0.15">
      <c r="B353" s="219"/>
      <c r="E353" s="457"/>
      <c r="F353" s="22"/>
      <c r="G353" s="23"/>
      <c r="H353" s="23"/>
      <c r="I353" s="24"/>
      <c r="J353" s="447" t="s">
        <v>98</v>
      </c>
      <c r="K353" s="447"/>
      <c r="L353" s="447"/>
      <c r="M353" s="447"/>
      <c r="N353" s="447"/>
      <c r="O353" s="447"/>
      <c r="P353" s="13"/>
      <c r="Q353" s="8"/>
      <c r="Z353" s="219"/>
    </row>
    <row r="354" spans="1:26" ht="20.100000000000001" customHeight="1" x14ac:dyDescent="0.15">
      <c r="B354" s="219"/>
      <c r="E354" s="457"/>
      <c r="F354" s="22"/>
      <c r="G354" s="23"/>
      <c r="H354" s="23"/>
      <c r="I354" s="24"/>
      <c r="J354" s="447" t="s">
        <v>99</v>
      </c>
      <c r="K354" s="447"/>
      <c r="L354" s="447"/>
      <c r="M354" s="447"/>
      <c r="N354" s="447"/>
      <c r="O354" s="447"/>
      <c r="P354" s="13"/>
      <c r="Q354" s="8"/>
      <c r="Z354" s="219"/>
    </row>
    <row r="355" spans="1:26" ht="20.100000000000001" customHeight="1" x14ac:dyDescent="0.15">
      <c r="B355" s="219"/>
      <c r="E355" s="457"/>
      <c r="F355" s="22"/>
      <c r="G355" s="23"/>
      <c r="H355" s="23"/>
      <c r="I355" s="24"/>
      <c r="J355" s="447" t="s">
        <v>100</v>
      </c>
      <c r="K355" s="447"/>
      <c r="L355" s="447"/>
      <c r="M355" s="447"/>
      <c r="N355" s="447"/>
      <c r="O355" s="447"/>
      <c r="P355" s="13"/>
      <c r="Q355" s="8"/>
      <c r="Z355" s="219"/>
    </row>
    <row r="356" spans="1:26" ht="20.100000000000001" customHeight="1" x14ac:dyDescent="0.15">
      <c r="B356" s="219"/>
      <c r="E356" s="457"/>
      <c r="F356" s="22"/>
      <c r="G356" s="23"/>
      <c r="H356" s="23"/>
      <c r="I356" s="24"/>
      <c r="J356" s="447" t="s">
        <v>234</v>
      </c>
      <c r="K356" s="447"/>
      <c r="L356" s="447"/>
      <c r="M356" s="447"/>
      <c r="N356" s="447"/>
      <c r="O356" s="447"/>
      <c r="P356" s="13"/>
      <c r="Q356" s="8"/>
      <c r="Z356" s="219"/>
    </row>
    <row r="357" spans="1:26" ht="20.100000000000001" customHeight="1" x14ac:dyDescent="0.15">
      <c r="B357" s="219"/>
      <c r="E357" s="457"/>
      <c r="F357" s="22"/>
      <c r="G357" s="23"/>
      <c r="H357" s="23"/>
      <c r="I357" s="24"/>
      <c r="J357" s="447" t="s">
        <v>147</v>
      </c>
      <c r="K357" s="447"/>
      <c r="L357" s="447"/>
      <c r="M357" s="447"/>
      <c r="N357" s="447"/>
      <c r="O357" s="447"/>
      <c r="P357" s="13"/>
      <c r="Q357" s="462"/>
      <c r="Z357" s="219"/>
    </row>
    <row r="358" spans="1:26" ht="20.100000000000001" customHeight="1" x14ac:dyDescent="0.15">
      <c r="B358" s="219"/>
      <c r="E358" s="463"/>
      <c r="F358" s="25"/>
      <c r="G358" s="26"/>
      <c r="H358" s="26"/>
      <c r="I358" s="27"/>
      <c r="J358" s="467" t="s">
        <v>101</v>
      </c>
      <c r="K358" s="467"/>
      <c r="L358" s="467"/>
      <c r="M358" s="467"/>
      <c r="N358" s="467"/>
      <c r="O358" s="467"/>
      <c r="P358" s="11"/>
      <c r="Q358" s="464"/>
      <c r="Z358" s="219"/>
    </row>
    <row r="359" spans="1:26" ht="20.100000000000001" customHeight="1" x14ac:dyDescent="0.15">
      <c r="A359" s="151">
        <f>IFERROR(IF(OR(AND(TRIM($F359)="",COUNTIF($P359:$P363,"○")&gt;0),AND(TRIM($F359)&lt;&gt;"",COUNTIF($P359:$P363,"○")=0)),1001,0),3)</f>
        <v>0</v>
      </c>
      <c r="B359" s="219"/>
      <c r="E359" s="456" t="s">
        <v>57</v>
      </c>
      <c r="F359" s="19"/>
      <c r="G359" s="20"/>
      <c r="H359" s="20"/>
      <c r="I359" s="21"/>
      <c r="J359" s="461" t="s">
        <v>102</v>
      </c>
      <c r="K359" s="461"/>
      <c r="L359" s="461"/>
      <c r="M359" s="461"/>
      <c r="N359" s="461"/>
      <c r="O359" s="461"/>
      <c r="P359" s="17"/>
      <c r="Q359" s="468"/>
      <c r="Z359" s="219"/>
    </row>
    <row r="360" spans="1:26" ht="20.100000000000001" customHeight="1" x14ac:dyDescent="0.15">
      <c r="B360" s="219"/>
      <c r="E360" s="457"/>
      <c r="F360" s="22"/>
      <c r="G360" s="23"/>
      <c r="H360" s="23"/>
      <c r="I360" s="24"/>
      <c r="J360" s="447" t="s">
        <v>103</v>
      </c>
      <c r="K360" s="447"/>
      <c r="L360" s="447"/>
      <c r="M360" s="447"/>
      <c r="N360" s="447"/>
      <c r="O360" s="447"/>
      <c r="P360" s="13"/>
      <c r="Q360" s="468"/>
      <c r="Z360" s="219"/>
    </row>
    <row r="361" spans="1:26" ht="20.100000000000001" customHeight="1" x14ac:dyDescent="0.15">
      <c r="B361" s="219"/>
      <c r="E361" s="457"/>
      <c r="F361" s="22"/>
      <c r="G361" s="23"/>
      <c r="H361" s="23"/>
      <c r="I361" s="24"/>
      <c r="J361" s="447" t="s">
        <v>104</v>
      </c>
      <c r="K361" s="447"/>
      <c r="L361" s="447"/>
      <c r="M361" s="447"/>
      <c r="N361" s="447"/>
      <c r="O361" s="447"/>
      <c r="P361" s="13"/>
      <c r="Q361" s="462"/>
      <c r="Z361" s="219"/>
    </row>
    <row r="362" spans="1:26" ht="20.100000000000001" customHeight="1" x14ac:dyDescent="0.15">
      <c r="B362" s="219"/>
      <c r="E362" s="457"/>
      <c r="F362" s="22"/>
      <c r="G362" s="23"/>
      <c r="H362" s="23"/>
      <c r="I362" s="24"/>
      <c r="J362" s="447" t="s">
        <v>105</v>
      </c>
      <c r="K362" s="447"/>
      <c r="L362" s="447"/>
      <c r="M362" s="447"/>
      <c r="N362" s="447"/>
      <c r="O362" s="447"/>
      <c r="P362" s="13"/>
      <c r="Q362" s="460"/>
      <c r="Z362" s="219"/>
    </row>
    <row r="363" spans="1:26" ht="20.100000000000001" customHeight="1" x14ac:dyDescent="0.15">
      <c r="B363" s="219"/>
      <c r="E363" s="463"/>
      <c r="F363" s="25"/>
      <c r="G363" s="26"/>
      <c r="H363" s="26"/>
      <c r="I363" s="27"/>
      <c r="J363" s="467" t="s">
        <v>222</v>
      </c>
      <c r="K363" s="467"/>
      <c r="L363" s="467"/>
      <c r="M363" s="467"/>
      <c r="N363" s="467"/>
      <c r="O363" s="467"/>
      <c r="P363" s="15"/>
      <c r="Q363" s="464"/>
      <c r="Z363" s="219"/>
    </row>
    <row r="364" spans="1:26" ht="20.100000000000001" customHeight="1" x14ac:dyDescent="0.15">
      <c r="B364" s="219"/>
      <c r="E364" s="469" t="str">
        <f>"*1 具体的な内容を ("&amp;D366&amp;")"&amp;E366&amp;" に入力してください。"</f>
        <v>*1 具体的な内容を (5)その他の具体的な内容 に入力してください。</v>
      </c>
      <c r="P364" s="417"/>
      <c r="Z364" s="219"/>
    </row>
    <row r="365" spans="1:26" ht="20.100000000000001" customHeight="1" x14ac:dyDescent="0.15">
      <c r="B365" s="219"/>
      <c r="E365" s="470"/>
      <c r="F365" s="471"/>
      <c r="G365" s="471"/>
      <c r="H365" s="471"/>
      <c r="I365" s="471"/>
      <c r="J365" s="471"/>
      <c r="K365" s="471"/>
      <c r="L365" s="472"/>
      <c r="M365" s="472"/>
      <c r="N365" s="472"/>
      <c r="Z365" s="219"/>
    </row>
    <row r="366" spans="1:26" ht="20.100000000000001" customHeight="1" x14ac:dyDescent="0.15">
      <c r="B366" s="219"/>
      <c r="D366" s="171">
        <v>5</v>
      </c>
      <c r="E366" s="419" t="s">
        <v>218</v>
      </c>
      <c r="Z366" s="219"/>
    </row>
    <row r="367" spans="1:26" ht="60" customHeight="1" x14ac:dyDescent="0.15">
      <c r="A367" s="151">
        <f>IFERROR(IF(AND($P363="○", TRIM($E367)=""),1001,0),3)</f>
        <v>0</v>
      </c>
      <c r="B367" s="219"/>
      <c r="E367" s="28"/>
      <c r="F367" s="29"/>
      <c r="G367" s="29"/>
      <c r="H367" s="29"/>
      <c r="I367" s="29"/>
      <c r="J367" s="29"/>
      <c r="K367" s="29"/>
      <c r="L367" s="29"/>
      <c r="M367" s="29"/>
      <c r="N367" s="29"/>
      <c r="O367" s="29"/>
      <c r="P367" s="29"/>
      <c r="Q367" s="29"/>
      <c r="R367" s="29"/>
      <c r="S367" s="29"/>
      <c r="T367" s="29"/>
      <c r="U367" s="29"/>
      <c r="V367" s="29"/>
      <c r="W367" s="29"/>
      <c r="X367" s="29"/>
      <c r="Y367" s="29"/>
      <c r="Z367" s="219"/>
    </row>
    <row r="368" spans="1:26" ht="20.100000000000001" customHeight="1" x14ac:dyDescent="0.15">
      <c r="B368" s="219"/>
      <c r="C368" s="224"/>
      <c r="D368" s="225"/>
      <c r="E368" s="225"/>
      <c r="F368" s="225"/>
      <c r="G368" s="225"/>
      <c r="H368" s="225"/>
      <c r="I368" s="225"/>
      <c r="J368" s="225"/>
      <c r="K368" s="225"/>
      <c r="L368" s="225"/>
      <c r="M368" s="225"/>
      <c r="N368" s="225"/>
      <c r="O368" s="225"/>
      <c r="P368" s="225"/>
      <c r="Q368" s="225"/>
      <c r="R368" s="225"/>
      <c r="S368" s="225"/>
      <c r="T368" s="225"/>
      <c r="U368" s="225"/>
      <c r="V368" s="225"/>
      <c r="W368" s="225"/>
      <c r="X368" s="225"/>
      <c r="Y368" s="225"/>
      <c r="Z368" s="473"/>
    </row>
  </sheetData>
  <sheetProtection algorithmName="SHA-512" hashValue="wfDn0Srr/JQ/VblkZv95xxQEQkBcEakXrwhG7Gm9laPhJiJ0NSwBkHpnCwpzmA9uc+6RwfqFuSvv7RA9q6mP8g==" saltValue="PtgZcqVT3nVbdl3eIc7YHA==" spinCount="100000" sheet="1" objects="1" scenarios="1"/>
  <dataConsolidate/>
  <mergeCells count="408">
    <mergeCell ref="N282:R282"/>
    <mergeCell ref="N280:R280"/>
    <mergeCell ref="O260:R260"/>
    <mergeCell ref="E261:J261"/>
    <mergeCell ref="K261:M261"/>
    <mergeCell ref="I284:M284"/>
    <mergeCell ref="E288:H288"/>
    <mergeCell ref="D259:D267"/>
    <mergeCell ref="O258:R258"/>
    <mergeCell ref="O262:R262"/>
    <mergeCell ref="O255:R255"/>
    <mergeCell ref="D256:J256"/>
    <mergeCell ref="K256:M256"/>
    <mergeCell ref="O256:R256"/>
    <mergeCell ref="E266:J266"/>
    <mergeCell ref="K266:M266"/>
    <mergeCell ref="O266:R266"/>
    <mergeCell ref="K262:M262"/>
    <mergeCell ref="O261:R261"/>
    <mergeCell ref="E263:J263"/>
    <mergeCell ref="K263:M263"/>
    <mergeCell ref="F348:I348"/>
    <mergeCell ref="F349:I358"/>
    <mergeCell ref="E267:J267"/>
    <mergeCell ref="K267:M267"/>
    <mergeCell ref="E290:H290"/>
    <mergeCell ref="E291:H291"/>
    <mergeCell ref="J339:O339"/>
    <mergeCell ref="J340:O340"/>
    <mergeCell ref="J341:O341"/>
    <mergeCell ref="J342:O342"/>
    <mergeCell ref="J343:O343"/>
    <mergeCell ref="J344:O344"/>
    <mergeCell ref="J345:O345"/>
    <mergeCell ref="J346:O346"/>
    <mergeCell ref="J347:O347"/>
    <mergeCell ref="J358:O358"/>
    <mergeCell ref="J348:O348"/>
    <mergeCell ref="J349:O349"/>
    <mergeCell ref="J350:O350"/>
    <mergeCell ref="E292:H292"/>
    <mergeCell ref="I292:M292"/>
    <mergeCell ref="J303:O303"/>
    <mergeCell ref="J304:O304"/>
    <mergeCell ref="J299:O299"/>
    <mergeCell ref="D251:J251"/>
    <mergeCell ref="S254:T254"/>
    <mergeCell ref="S255:T255"/>
    <mergeCell ref="K254:M254"/>
    <mergeCell ref="O254:R254"/>
    <mergeCell ref="S233:T233"/>
    <mergeCell ref="S241:T241"/>
    <mergeCell ref="S242:T242"/>
    <mergeCell ref="S243:T243"/>
    <mergeCell ref="S244:T244"/>
    <mergeCell ref="S245:T245"/>
    <mergeCell ref="S246:T246"/>
    <mergeCell ref="S247:T247"/>
    <mergeCell ref="K241:M241"/>
    <mergeCell ref="O241:R241"/>
    <mergeCell ref="K242:M242"/>
    <mergeCell ref="O233:P233"/>
    <mergeCell ref="O252:R252"/>
    <mergeCell ref="O253:R253"/>
    <mergeCell ref="K233:N233"/>
    <mergeCell ref="O248:R248"/>
    <mergeCell ref="O251:R251"/>
    <mergeCell ref="K251:M251"/>
    <mergeCell ref="K252:M252"/>
    <mergeCell ref="I280:M280"/>
    <mergeCell ref="I276:M276"/>
    <mergeCell ref="Q230:R230"/>
    <mergeCell ref="O247:R247"/>
    <mergeCell ref="D233:J233"/>
    <mergeCell ref="D241:J241"/>
    <mergeCell ref="D242:J242"/>
    <mergeCell ref="C238:H238"/>
    <mergeCell ref="K259:M259"/>
    <mergeCell ref="Q232:R232"/>
    <mergeCell ref="D257:J257"/>
    <mergeCell ref="K257:M257"/>
    <mergeCell ref="O264:R264"/>
    <mergeCell ref="D230:J230"/>
    <mergeCell ref="D231:J231"/>
    <mergeCell ref="O231:P231"/>
    <mergeCell ref="O232:P232"/>
    <mergeCell ref="D255:J255"/>
    <mergeCell ref="K255:M255"/>
    <mergeCell ref="E265:J265"/>
    <mergeCell ref="O259:R259"/>
    <mergeCell ref="E260:J260"/>
    <mergeCell ref="K232:N232"/>
    <mergeCell ref="D252:J252"/>
    <mergeCell ref="J186:Y186"/>
    <mergeCell ref="I185:M185"/>
    <mergeCell ref="I210:M210"/>
    <mergeCell ref="W178:Y178"/>
    <mergeCell ref="E179:J179"/>
    <mergeCell ref="K179:M179"/>
    <mergeCell ref="W179:Y179"/>
    <mergeCell ref="E180:J180"/>
    <mergeCell ref="K180:M180"/>
    <mergeCell ref="W180:Y180"/>
    <mergeCell ref="E181:J181"/>
    <mergeCell ref="W182:X182"/>
    <mergeCell ref="K181:M181"/>
    <mergeCell ref="W181:X181"/>
    <mergeCell ref="W183:X183"/>
    <mergeCell ref="E183:J183"/>
    <mergeCell ref="I206:M206"/>
    <mergeCell ref="E209:H209"/>
    <mergeCell ref="I189:M189"/>
    <mergeCell ref="E196:H196"/>
    <mergeCell ref="I196:M196"/>
    <mergeCell ref="I187:M187"/>
    <mergeCell ref="I202:M202"/>
    <mergeCell ref="I191:M191"/>
    <mergeCell ref="I116:Y116"/>
    <mergeCell ref="D111:Y111"/>
    <mergeCell ref="I112:Y112"/>
    <mergeCell ref="I124:M124"/>
    <mergeCell ref="I126:Y126"/>
    <mergeCell ref="I71:Y71"/>
    <mergeCell ref="I73:Y73"/>
    <mergeCell ref="C109:H109"/>
    <mergeCell ref="I118:M118"/>
    <mergeCell ref="I120:Y120"/>
    <mergeCell ref="I122:M122"/>
    <mergeCell ref="J74:Y74"/>
    <mergeCell ref="N179:V179"/>
    <mergeCell ref="N180:V180"/>
    <mergeCell ref="N181:V181"/>
    <mergeCell ref="N182:V182"/>
    <mergeCell ref="I163:Y163"/>
    <mergeCell ref="I165:M165"/>
    <mergeCell ref="I167:M167"/>
    <mergeCell ref="E177:Y177"/>
    <mergeCell ref="E178:J178"/>
    <mergeCell ref="K178:M178"/>
    <mergeCell ref="K182:M183"/>
    <mergeCell ref="E182:J182"/>
    <mergeCell ref="N183:V183"/>
    <mergeCell ref="N178:V178"/>
    <mergeCell ref="C174:H174"/>
    <mergeCell ref="I169:Y169"/>
    <mergeCell ref="W1:Z1"/>
    <mergeCell ref="I20:M20"/>
    <mergeCell ref="I22:Y22"/>
    <mergeCell ref="I24:Y24"/>
    <mergeCell ref="I26:Y26"/>
    <mergeCell ref="I28:Y28"/>
    <mergeCell ref="I30:Y30"/>
    <mergeCell ref="I32:Y32"/>
    <mergeCell ref="I34:M34"/>
    <mergeCell ref="C13:H13"/>
    <mergeCell ref="E15:H15"/>
    <mergeCell ref="J15:Y15"/>
    <mergeCell ref="I161:M161"/>
    <mergeCell ref="I38:Y38"/>
    <mergeCell ref="I40:M40"/>
    <mergeCell ref="C60:H60"/>
    <mergeCell ref="I63:M63"/>
    <mergeCell ref="I69:M69"/>
    <mergeCell ref="I75:Y75"/>
    <mergeCell ref="J76:Y76"/>
    <mergeCell ref="I77:Y77"/>
    <mergeCell ref="I85:M85"/>
    <mergeCell ref="I87:Y87"/>
    <mergeCell ref="I79:Y79"/>
    <mergeCell ref="I81:Y81"/>
    <mergeCell ref="I83:M83"/>
    <mergeCell ref="I36:M36"/>
    <mergeCell ref="C150:H150"/>
    <mergeCell ref="I153:M153"/>
    <mergeCell ref="I155:Y155"/>
    <mergeCell ref="I157:Y157"/>
    <mergeCell ref="I159:M159"/>
    <mergeCell ref="I114:Y114"/>
    <mergeCell ref="S257:T257"/>
    <mergeCell ref="U233:Y233"/>
    <mergeCell ref="Q233:R233"/>
    <mergeCell ref="Q228:R228"/>
    <mergeCell ref="S228:T228"/>
    <mergeCell ref="D246:J246"/>
    <mergeCell ref="K246:M246"/>
    <mergeCell ref="D240:Y240"/>
    <mergeCell ref="D224:J226"/>
    <mergeCell ref="K224:P224"/>
    <mergeCell ref="K225:M225"/>
    <mergeCell ref="U228:Y228"/>
    <mergeCell ref="Q224:T224"/>
    <mergeCell ref="F228:J228"/>
    <mergeCell ref="F229:J229"/>
    <mergeCell ref="Q231:R231"/>
    <mergeCell ref="Q229:R229"/>
    <mergeCell ref="K248:M248"/>
    <mergeCell ref="D228:E229"/>
    <mergeCell ref="K226:M226"/>
    <mergeCell ref="Q227:R227"/>
    <mergeCell ref="D227:J227"/>
    <mergeCell ref="K227:N227"/>
    <mergeCell ref="O227:P227"/>
    <mergeCell ref="U224:Y226"/>
    <mergeCell ref="O249:R249"/>
    <mergeCell ref="U232:Y232"/>
    <mergeCell ref="U231:Y231"/>
    <mergeCell ref="S232:T232"/>
    <mergeCell ref="U230:Y230"/>
    <mergeCell ref="S230:T230"/>
    <mergeCell ref="U229:Y229"/>
    <mergeCell ref="D232:J232"/>
    <mergeCell ref="O228:P228"/>
    <mergeCell ref="O229:P229"/>
    <mergeCell ref="O230:P230"/>
    <mergeCell ref="D247:J247"/>
    <mergeCell ref="D248:J248"/>
    <mergeCell ref="S229:T229"/>
    <mergeCell ref="O242:R242"/>
    <mergeCell ref="D243:J243"/>
    <mergeCell ref="K243:M243"/>
    <mergeCell ref="S231:T231"/>
    <mergeCell ref="K247:M247"/>
    <mergeCell ref="E198:H198"/>
    <mergeCell ref="E205:H205"/>
    <mergeCell ref="I199:M199"/>
    <mergeCell ref="E200:H200"/>
    <mergeCell ref="E210:H210"/>
    <mergeCell ref="E214:H214"/>
    <mergeCell ref="O191:R191"/>
    <mergeCell ref="D223:Y223"/>
    <mergeCell ref="S227:T227"/>
    <mergeCell ref="U227:Y227"/>
    <mergeCell ref="J203:Y203"/>
    <mergeCell ref="I213:M213"/>
    <mergeCell ref="I198:M198"/>
    <mergeCell ref="E199:H199"/>
    <mergeCell ref="I205:M205"/>
    <mergeCell ref="I193:M193"/>
    <mergeCell ref="C221:H221"/>
    <mergeCell ref="E213:H213"/>
    <mergeCell ref="I207:M207"/>
    <mergeCell ref="I209:M209"/>
    <mergeCell ref="I208:M208"/>
    <mergeCell ref="I200:M200"/>
    <mergeCell ref="E197:H197"/>
    <mergeCell ref="I197:M197"/>
    <mergeCell ref="E206:H206"/>
    <mergeCell ref="I214:M214"/>
    <mergeCell ref="E207:H207"/>
    <mergeCell ref="E208:H208"/>
    <mergeCell ref="O243:R243"/>
    <mergeCell ref="D244:J244"/>
    <mergeCell ref="K260:M260"/>
    <mergeCell ref="K253:M253"/>
    <mergeCell ref="E259:J259"/>
    <mergeCell ref="I216:M216"/>
    <mergeCell ref="E215:H215"/>
    <mergeCell ref="E216:H216"/>
    <mergeCell ref="I215:M215"/>
    <mergeCell ref="D253:J253"/>
    <mergeCell ref="D249:J249"/>
    <mergeCell ref="K228:N228"/>
    <mergeCell ref="K229:N229"/>
    <mergeCell ref="K230:N230"/>
    <mergeCell ref="K231:N231"/>
    <mergeCell ref="O246:R246"/>
    <mergeCell ref="D250:J250"/>
    <mergeCell ref="K250:M250"/>
    <mergeCell ref="O250:R250"/>
    <mergeCell ref="D254:J254"/>
    <mergeCell ref="E281:H281"/>
    <mergeCell ref="K249:M249"/>
    <mergeCell ref="E295:H295"/>
    <mergeCell ref="K244:M244"/>
    <mergeCell ref="O244:R244"/>
    <mergeCell ref="D245:J245"/>
    <mergeCell ref="K245:M245"/>
    <mergeCell ref="O245:R245"/>
    <mergeCell ref="N290:R290"/>
    <mergeCell ref="N291:R291"/>
    <mergeCell ref="I288:M288"/>
    <mergeCell ref="I289:M289"/>
    <mergeCell ref="I290:M290"/>
    <mergeCell ref="I287:M287"/>
    <mergeCell ref="N283:R283"/>
    <mergeCell ref="N284:R284"/>
    <mergeCell ref="E262:J262"/>
    <mergeCell ref="C272:H272"/>
    <mergeCell ref="D258:J258"/>
    <mergeCell ref="K258:M258"/>
    <mergeCell ref="I295:M295"/>
    <mergeCell ref="E279:Y279"/>
    <mergeCell ref="S249:T249"/>
    <mergeCell ref="S250:T250"/>
    <mergeCell ref="N292:R292"/>
    <mergeCell ref="O265:R265"/>
    <mergeCell ref="O263:R263"/>
    <mergeCell ref="I294:M294"/>
    <mergeCell ref="N294:R294"/>
    <mergeCell ref="I293:M293"/>
    <mergeCell ref="N293:R293"/>
    <mergeCell ref="O267:R267"/>
    <mergeCell ref="E294:H294"/>
    <mergeCell ref="E293:H293"/>
    <mergeCell ref="I281:M281"/>
    <mergeCell ref="I282:M282"/>
    <mergeCell ref="N285:R285"/>
    <mergeCell ref="I291:M291"/>
    <mergeCell ref="N281:R281"/>
    <mergeCell ref="I274:M274"/>
    <mergeCell ref="N288:R288"/>
    <mergeCell ref="N289:R289"/>
    <mergeCell ref="E287:H287"/>
    <mergeCell ref="E282:H282"/>
    <mergeCell ref="E283:H283"/>
    <mergeCell ref="E284:H284"/>
    <mergeCell ref="K265:M265"/>
    <mergeCell ref="E280:H280"/>
    <mergeCell ref="Q300:Q302"/>
    <mergeCell ref="J305:O305"/>
    <mergeCell ref="S251:T251"/>
    <mergeCell ref="S252:T252"/>
    <mergeCell ref="S253:T253"/>
    <mergeCell ref="J301:O301"/>
    <mergeCell ref="S248:T248"/>
    <mergeCell ref="S260:T260"/>
    <mergeCell ref="S261:T261"/>
    <mergeCell ref="S262:T262"/>
    <mergeCell ref="S263:T263"/>
    <mergeCell ref="S264:T264"/>
    <mergeCell ref="S265:T265"/>
    <mergeCell ref="S266:T266"/>
    <mergeCell ref="S267:T267"/>
    <mergeCell ref="S258:T258"/>
    <mergeCell ref="S259:T259"/>
    <mergeCell ref="S256:T256"/>
    <mergeCell ref="O257:R257"/>
    <mergeCell ref="E264:J264"/>
    <mergeCell ref="K264:M264"/>
    <mergeCell ref="E289:H289"/>
    <mergeCell ref="N286:R286"/>
    <mergeCell ref="N287:R287"/>
    <mergeCell ref="F299:I299"/>
    <mergeCell ref="F300:I302"/>
    <mergeCell ref="F303:I317"/>
    <mergeCell ref="I285:M285"/>
    <mergeCell ref="I286:M286"/>
    <mergeCell ref="I283:M283"/>
    <mergeCell ref="E285:H285"/>
    <mergeCell ref="E286:H286"/>
    <mergeCell ref="E300:E302"/>
    <mergeCell ref="E298:Y298"/>
    <mergeCell ref="E303:E317"/>
    <mergeCell ref="J310:O310"/>
    <mergeCell ref="J302:O302"/>
    <mergeCell ref="J306:O306"/>
    <mergeCell ref="J307:O307"/>
    <mergeCell ref="Q303:Q317"/>
    <mergeCell ref="J311:O311"/>
    <mergeCell ref="J312:O312"/>
    <mergeCell ref="J313:O313"/>
    <mergeCell ref="J314:O314"/>
    <mergeCell ref="J315:O315"/>
    <mergeCell ref="J316:O316"/>
    <mergeCell ref="N295:R295"/>
    <mergeCell ref="J300:O300"/>
    <mergeCell ref="J361:O361"/>
    <mergeCell ref="J351:O351"/>
    <mergeCell ref="J352:O352"/>
    <mergeCell ref="J353:O353"/>
    <mergeCell ref="J354:O354"/>
    <mergeCell ref="J356:O356"/>
    <mergeCell ref="J357:O357"/>
    <mergeCell ref="J308:O308"/>
    <mergeCell ref="J309:O309"/>
    <mergeCell ref="J325:O325"/>
    <mergeCell ref="J320:O320"/>
    <mergeCell ref="J321:O321"/>
    <mergeCell ref="J322:O322"/>
    <mergeCell ref="J323:O323"/>
    <mergeCell ref="J324:O324"/>
    <mergeCell ref="J360:O360"/>
    <mergeCell ref="J318:O318"/>
    <mergeCell ref="J317:O317"/>
    <mergeCell ref="E318:E347"/>
    <mergeCell ref="F318:I347"/>
    <mergeCell ref="J319:O319"/>
    <mergeCell ref="E367:Y367"/>
    <mergeCell ref="J337:O337"/>
    <mergeCell ref="J338:O338"/>
    <mergeCell ref="J335:O335"/>
    <mergeCell ref="J336:O336"/>
    <mergeCell ref="J326:O326"/>
    <mergeCell ref="J327:O327"/>
    <mergeCell ref="J328:O328"/>
    <mergeCell ref="J329:O329"/>
    <mergeCell ref="J330:O330"/>
    <mergeCell ref="J331:O331"/>
    <mergeCell ref="J332:O332"/>
    <mergeCell ref="J333:O333"/>
    <mergeCell ref="J334:O334"/>
    <mergeCell ref="J363:O363"/>
    <mergeCell ref="F359:I363"/>
    <mergeCell ref="J355:O355"/>
    <mergeCell ref="E349:E358"/>
    <mergeCell ref="E359:E363"/>
    <mergeCell ref="J362:O362"/>
    <mergeCell ref="J359:O359"/>
  </mergeCells>
  <phoneticPr fontId="4"/>
  <conditionalFormatting sqref="I20:M20">
    <cfRule type="expression" dxfId="121" priority="122" stopIfTrue="1">
      <formula>$A20&lt;&gt;0</formula>
    </cfRule>
  </conditionalFormatting>
  <conditionalFormatting sqref="I22:Y22">
    <cfRule type="expression" dxfId="120" priority="121" stopIfTrue="1">
      <formula>$A22&lt;&gt;0</formula>
    </cfRule>
  </conditionalFormatting>
  <conditionalFormatting sqref="I24:Y24">
    <cfRule type="expression" dxfId="119" priority="120" stopIfTrue="1">
      <formula>$A24&lt;&gt;0</formula>
    </cfRule>
  </conditionalFormatting>
  <conditionalFormatting sqref="I26:Y26">
    <cfRule type="expression" dxfId="118" priority="119" stopIfTrue="1">
      <formula>$A26&lt;&gt;0</formula>
    </cfRule>
  </conditionalFormatting>
  <conditionalFormatting sqref="I28:Y28">
    <cfRule type="expression" dxfId="117" priority="118" stopIfTrue="1">
      <formula>$A28&lt;&gt;0</formula>
    </cfRule>
  </conditionalFormatting>
  <conditionalFormatting sqref="I30:Y30">
    <cfRule type="expression" dxfId="116" priority="117" stopIfTrue="1">
      <formula>$A30&lt;&gt;0</formula>
    </cfRule>
  </conditionalFormatting>
  <conditionalFormatting sqref="I32:Y32">
    <cfRule type="expression" dxfId="115" priority="116" stopIfTrue="1">
      <formula>$A32&lt;&gt;0</formula>
    </cfRule>
  </conditionalFormatting>
  <conditionalFormatting sqref="I34:M34">
    <cfRule type="expression" dxfId="114" priority="115" stopIfTrue="1">
      <formula>$A34&lt;&gt;0</formula>
    </cfRule>
  </conditionalFormatting>
  <conditionalFormatting sqref="I36:M36">
    <cfRule type="expression" dxfId="113" priority="114" stopIfTrue="1">
      <formula>$A36&lt;&gt;0</formula>
    </cfRule>
  </conditionalFormatting>
  <conditionalFormatting sqref="I38:Y38">
    <cfRule type="expression" dxfId="112" priority="113" stopIfTrue="1">
      <formula>$A38&lt;&gt;0</formula>
    </cfRule>
  </conditionalFormatting>
  <conditionalFormatting sqref="I40:M40">
    <cfRule type="expression" dxfId="111" priority="112" stopIfTrue="1">
      <formula>$A40&lt;&gt;0</formula>
    </cfRule>
  </conditionalFormatting>
  <conditionalFormatting sqref="I63:M63">
    <cfRule type="expression" dxfId="110" priority="111" stopIfTrue="1">
      <formula>$A63&lt;&gt;0</formula>
    </cfRule>
  </conditionalFormatting>
  <conditionalFormatting sqref="I69:M69">
    <cfRule type="expression" dxfId="109" priority="110" stopIfTrue="1">
      <formula>$A69&lt;&gt;0</formula>
    </cfRule>
  </conditionalFormatting>
  <conditionalFormatting sqref="I71:Y71">
    <cfRule type="expression" dxfId="108" priority="109" stopIfTrue="1">
      <formula>$A71&lt;&gt;0</formula>
    </cfRule>
  </conditionalFormatting>
  <conditionalFormatting sqref="I73:Y73">
    <cfRule type="expression" dxfId="107" priority="108" stopIfTrue="1">
      <formula>$A73&lt;&gt;0</formula>
    </cfRule>
  </conditionalFormatting>
  <conditionalFormatting sqref="I75:Y75">
    <cfRule type="expression" dxfId="106" priority="107" stopIfTrue="1">
      <formula>$A75&lt;&gt;0</formula>
    </cfRule>
  </conditionalFormatting>
  <conditionalFormatting sqref="I77:Y77">
    <cfRule type="expression" dxfId="105" priority="106" stopIfTrue="1">
      <formula>$A77&lt;&gt;0</formula>
    </cfRule>
  </conditionalFormatting>
  <conditionalFormatting sqref="I79:Y79">
    <cfRule type="expression" dxfId="104" priority="105" stopIfTrue="1">
      <formula>$A79&lt;&gt;0</formula>
    </cfRule>
  </conditionalFormatting>
  <conditionalFormatting sqref="I81:Y81">
    <cfRule type="expression" dxfId="103" priority="104" stopIfTrue="1">
      <formula>$A81&lt;&gt;0</formula>
    </cfRule>
  </conditionalFormatting>
  <conditionalFormatting sqref="I83:M83">
    <cfRule type="expression" dxfId="102" priority="103" stopIfTrue="1">
      <formula>$A83&lt;&gt;0</formula>
    </cfRule>
  </conditionalFormatting>
  <conditionalFormatting sqref="P83">
    <cfRule type="expression" dxfId="101" priority="102" stopIfTrue="1">
      <formula>$A84&lt;&gt;0</formula>
    </cfRule>
  </conditionalFormatting>
  <conditionalFormatting sqref="I85:M85">
    <cfRule type="expression" dxfId="100" priority="101" stopIfTrue="1">
      <formula>$A85&lt;&gt;0</formula>
    </cfRule>
  </conditionalFormatting>
  <conditionalFormatting sqref="I87:Y87">
    <cfRule type="expression" dxfId="99" priority="100" stopIfTrue="1">
      <formula>$A87&lt;&gt;0</formula>
    </cfRule>
  </conditionalFormatting>
  <conditionalFormatting sqref="I114:Y114">
    <cfRule type="expression" dxfId="98" priority="99" stopIfTrue="1">
      <formula>$A114&lt;&gt;0</formula>
    </cfRule>
  </conditionalFormatting>
  <conditionalFormatting sqref="I116:Y116">
    <cfRule type="expression" dxfId="97" priority="98" stopIfTrue="1">
      <formula>$A116&lt;&gt;0</formula>
    </cfRule>
  </conditionalFormatting>
  <conditionalFormatting sqref="I120:Y120">
    <cfRule type="expression" dxfId="96" priority="97" stopIfTrue="1">
      <formula>$A120&lt;&gt;0</formula>
    </cfRule>
  </conditionalFormatting>
  <conditionalFormatting sqref="I122:M122">
    <cfRule type="expression" dxfId="95" priority="96" stopIfTrue="1">
      <formula>$A122&lt;&gt;0</formula>
    </cfRule>
  </conditionalFormatting>
  <conditionalFormatting sqref="I124:M124">
    <cfRule type="expression" dxfId="94" priority="95" stopIfTrue="1">
      <formula>$A124&lt;&gt;0</formula>
    </cfRule>
  </conditionalFormatting>
  <conditionalFormatting sqref="I126:Y126">
    <cfRule type="expression" dxfId="93" priority="94" stopIfTrue="1">
      <formula>$A126&lt;&gt;0</formula>
    </cfRule>
  </conditionalFormatting>
  <conditionalFormatting sqref="I153:M153">
    <cfRule type="expression" dxfId="92" priority="93" stopIfTrue="1">
      <formula>$A153&lt;&gt;0</formula>
    </cfRule>
  </conditionalFormatting>
  <conditionalFormatting sqref="I155:Y155">
    <cfRule type="expression" dxfId="91" priority="92" stopIfTrue="1">
      <formula>$A155&lt;&gt;0</formula>
    </cfRule>
  </conditionalFormatting>
  <conditionalFormatting sqref="I157:Y157">
    <cfRule type="expression" dxfId="90" priority="91" stopIfTrue="1">
      <formula>$A157&lt;&gt;0</formula>
    </cfRule>
  </conditionalFormatting>
  <conditionalFormatting sqref="I159:M159">
    <cfRule type="expression" dxfId="89" priority="90" stopIfTrue="1">
      <formula>$A159&lt;&gt;0</formula>
    </cfRule>
  </conditionalFormatting>
  <conditionalFormatting sqref="I161:M161">
    <cfRule type="expression" dxfId="88" priority="89" stopIfTrue="1">
      <formula>$A161&lt;&gt;0</formula>
    </cfRule>
  </conditionalFormatting>
  <conditionalFormatting sqref="I163:Y163">
    <cfRule type="expression" dxfId="87" priority="88" stopIfTrue="1">
      <formula>$A163&lt;&gt;0</formula>
    </cfRule>
  </conditionalFormatting>
  <conditionalFormatting sqref="I165:M165">
    <cfRule type="expression" dxfId="86" priority="87" stopIfTrue="1">
      <formula>$A165&lt;&gt;0</formula>
    </cfRule>
  </conditionalFormatting>
  <conditionalFormatting sqref="I167:M167">
    <cfRule type="expression" dxfId="85" priority="86" stopIfTrue="1">
      <formula>$A167&lt;&gt;0</formula>
    </cfRule>
  </conditionalFormatting>
  <conditionalFormatting sqref="I169:Y169">
    <cfRule type="expression" dxfId="84" priority="85" stopIfTrue="1">
      <formula>$A169&lt;&gt;0</formula>
    </cfRule>
  </conditionalFormatting>
  <conditionalFormatting sqref="K179:M179">
    <cfRule type="expression" dxfId="83" priority="84" stopIfTrue="1">
      <formula>$A178&lt;&gt;0</formula>
    </cfRule>
  </conditionalFormatting>
  <conditionalFormatting sqref="K180:M180">
    <cfRule type="expression" dxfId="82" priority="83" stopIfTrue="1">
      <formula>$A178&lt;&gt;0</formula>
    </cfRule>
  </conditionalFormatting>
  <conditionalFormatting sqref="N180:V180">
    <cfRule type="expression" dxfId="81" priority="82" stopIfTrue="1">
      <formula>$A180&lt;&gt;0</formula>
    </cfRule>
  </conditionalFormatting>
  <conditionalFormatting sqref="K181:M181">
    <cfRule type="expression" dxfId="80" priority="81" stopIfTrue="1">
      <formula>$A178&lt;&gt;0</formula>
    </cfRule>
  </conditionalFormatting>
  <conditionalFormatting sqref="N181:V181">
    <cfRule type="expression" dxfId="79" priority="80" stopIfTrue="1">
      <formula>$A181&lt;&gt;0</formula>
    </cfRule>
  </conditionalFormatting>
  <conditionalFormatting sqref="K182:M183">
    <cfRule type="expression" dxfId="78" priority="79" stopIfTrue="1">
      <formula>$A178&lt;&gt;0</formula>
    </cfRule>
  </conditionalFormatting>
  <conditionalFormatting sqref="N182:V182">
    <cfRule type="expression" dxfId="77" priority="78" stopIfTrue="1">
      <formula>AND($A182&lt;&gt;0,TRIM($N182)="")</formula>
    </cfRule>
  </conditionalFormatting>
  <conditionalFormatting sqref="W182:X182">
    <cfRule type="expression" dxfId="76" priority="77" stopIfTrue="1">
      <formula>AND($A182&lt;&gt;0,TRIM($W182)="")</formula>
    </cfRule>
  </conditionalFormatting>
  <conditionalFormatting sqref="I185:M185">
    <cfRule type="expression" dxfId="75" priority="76" stopIfTrue="1">
      <formula>$A185&lt;&gt;0</formula>
    </cfRule>
  </conditionalFormatting>
  <conditionalFormatting sqref="I196:M196">
    <cfRule type="expression" dxfId="74" priority="75" stopIfTrue="1">
      <formula>$A196&lt;&gt;0</formula>
    </cfRule>
  </conditionalFormatting>
  <conditionalFormatting sqref="I197:M197">
    <cfRule type="expression" dxfId="73" priority="74" stopIfTrue="1">
      <formula>$A197&lt;&gt;0</formula>
    </cfRule>
  </conditionalFormatting>
  <conditionalFormatting sqref="I198:M198">
    <cfRule type="expression" dxfId="72" priority="73" stopIfTrue="1">
      <formula>$A198&lt;&gt;0</formula>
    </cfRule>
  </conditionalFormatting>
  <conditionalFormatting sqref="I200:M200">
    <cfRule type="expression" dxfId="71" priority="72" stopIfTrue="1">
      <formula>$A200&lt;&gt;0</formula>
    </cfRule>
  </conditionalFormatting>
  <conditionalFormatting sqref="F300:I302">
    <cfRule type="expression" dxfId="70" priority="71" stopIfTrue="1">
      <formula>希望&lt;&gt;0</formula>
    </cfRule>
  </conditionalFormatting>
  <conditionalFormatting sqref="P300">
    <cfRule type="expression" dxfId="69" priority="70" stopIfTrue="1">
      <formula>$A300&lt;&gt;0</formula>
    </cfRule>
  </conditionalFormatting>
  <conditionalFormatting sqref="P301">
    <cfRule type="expression" dxfId="68" priority="69" stopIfTrue="1">
      <formula>$A300&lt;&gt;0</formula>
    </cfRule>
  </conditionalFormatting>
  <conditionalFormatting sqref="P302">
    <cfRule type="expression" dxfId="67" priority="68" stopIfTrue="1">
      <formula>$A300&lt;&gt;0</formula>
    </cfRule>
  </conditionalFormatting>
  <conditionalFormatting sqref="F303:I317">
    <cfRule type="expression" dxfId="66" priority="67" stopIfTrue="1">
      <formula>希望&lt;&gt;0</formula>
    </cfRule>
  </conditionalFormatting>
  <conditionalFormatting sqref="P303">
    <cfRule type="expression" dxfId="65" priority="66" stopIfTrue="1">
      <formula>$A303&lt;&gt;0</formula>
    </cfRule>
  </conditionalFormatting>
  <conditionalFormatting sqref="P304">
    <cfRule type="expression" dxfId="64" priority="65" stopIfTrue="1">
      <formula>$A303&lt;&gt;0</formula>
    </cfRule>
  </conditionalFormatting>
  <conditionalFormatting sqref="P305">
    <cfRule type="expression" dxfId="63" priority="64" stopIfTrue="1">
      <formula>$A303&lt;&gt;0</formula>
    </cfRule>
  </conditionalFormatting>
  <conditionalFormatting sqref="P306">
    <cfRule type="expression" dxfId="62" priority="63" stopIfTrue="1">
      <formula>$A303&lt;&gt;0</formula>
    </cfRule>
  </conditionalFormatting>
  <conditionalFormatting sqref="P307">
    <cfRule type="expression" dxfId="61" priority="62" stopIfTrue="1">
      <formula>$A303&lt;&gt;0</formula>
    </cfRule>
  </conditionalFormatting>
  <conditionalFormatting sqref="P308">
    <cfRule type="expression" dxfId="60" priority="61" stopIfTrue="1">
      <formula>$A303&lt;&gt;0</formula>
    </cfRule>
  </conditionalFormatting>
  <conditionalFormatting sqref="P309">
    <cfRule type="expression" dxfId="59" priority="60" stopIfTrue="1">
      <formula>$A303&lt;&gt;0</formula>
    </cfRule>
  </conditionalFormatting>
  <conditionalFormatting sqref="P310">
    <cfRule type="expression" dxfId="58" priority="59" stopIfTrue="1">
      <formula>$A303&lt;&gt;0</formula>
    </cfRule>
  </conditionalFormatting>
  <conditionalFormatting sqref="P311">
    <cfRule type="expression" dxfId="57" priority="58" stopIfTrue="1">
      <formula>$A303&lt;&gt;0</formula>
    </cfRule>
  </conditionalFormatting>
  <conditionalFormatting sqref="P312">
    <cfRule type="expression" dxfId="56" priority="57" stopIfTrue="1">
      <formula>$A303&lt;&gt;0</formula>
    </cfRule>
  </conditionalFormatting>
  <conditionalFormatting sqref="P313">
    <cfRule type="expression" dxfId="55" priority="56" stopIfTrue="1">
      <formula>$A303&lt;&gt;0</formula>
    </cfRule>
  </conditionalFormatting>
  <conditionalFormatting sqref="P314">
    <cfRule type="expression" dxfId="54" priority="55" stopIfTrue="1">
      <formula>$A303&lt;&gt;0</formula>
    </cfRule>
  </conditionalFormatting>
  <conditionalFormatting sqref="P315">
    <cfRule type="expression" dxfId="53" priority="54" stopIfTrue="1">
      <formula>$A303&lt;&gt;0</formula>
    </cfRule>
  </conditionalFormatting>
  <conditionalFormatting sqref="P316">
    <cfRule type="expression" dxfId="52" priority="53" stopIfTrue="1">
      <formula>$A303&lt;&gt;0</formula>
    </cfRule>
  </conditionalFormatting>
  <conditionalFormatting sqref="P317">
    <cfRule type="expression" dxfId="51" priority="52" stopIfTrue="1">
      <formula>$A303&lt;&gt;0</formula>
    </cfRule>
  </conditionalFormatting>
  <conditionalFormatting sqref="F318:I347">
    <cfRule type="expression" dxfId="50" priority="51" stopIfTrue="1">
      <formula>希望&lt;&gt;0</formula>
    </cfRule>
  </conditionalFormatting>
  <conditionalFormatting sqref="P318">
    <cfRule type="expression" dxfId="49" priority="50" stopIfTrue="1">
      <formula>$A318&lt;&gt;0</formula>
    </cfRule>
  </conditionalFormatting>
  <conditionalFormatting sqref="P319">
    <cfRule type="expression" dxfId="48" priority="49" stopIfTrue="1">
      <formula>$A318&lt;&gt;0</formula>
    </cfRule>
  </conditionalFormatting>
  <conditionalFormatting sqref="P320">
    <cfRule type="expression" dxfId="47" priority="48" stopIfTrue="1">
      <formula>$A318&lt;&gt;0</formula>
    </cfRule>
  </conditionalFormatting>
  <conditionalFormatting sqref="P321">
    <cfRule type="expression" dxfId="46" priority="47" stopIfTrue="1">
      <formula>$A318&lt;&gt;0</formula>
    </cfRule>
  </conditionalFormatting>
  <conditionalFormatting sqref="P322">
    <cfRule type="expression" dxfId="45" priority="46" stopIfTrue="1">
      <formula>$A318&lt;&gt;0</formula>
    </cfRule>
  </conditionalFormatting>
  <conditionalFormatting sqref="P323">
    <cfRule type="expression" dxfId="44" priority="45" stopIfTrue="1">
      <formula>$A318&lt;&gt;0</formula>
    </cfRule>
  </conditionalFormatting>
  <conditionalFormatting sqref="P324">
    <cfRule type="expression" dxfId="43" priority="44" stopIfTrue="1">
      <formula>$A318&lt;&gt;0</formula>
    </cfRule>
  </conditionalFormatting>
  <conditionalFormatting sqref="P325">
    <cfRule type="expression" dxfId="42" priority="43" stopIfTrue="1">
      <formula>$A318&lt;&gt;0</formula>
    </cfRule>
  </conditionalFormatting>
  <conditionalFormatting sqref="P326">
    <cfRule type="expression" dxfId="41" priority="42" stopIfTrue="1">
      <formula>$A318&lt;&gt;0</formula>
    </cfRule>
  </conditionalFormatting>
  <conditionalFormatting sqref="P327">
    <cfRule type="expression" dxfId="40" priority="41" stopIfTrue="1">
      <formula>$A318&lt;&gt;0</formula>
    </cfRule>
  </conditionalFormatting>
  <conditionalFormatting sqref="P328">
    <cfRule type="expression" dxfId="39" priority="40" stopIfTrue="1">
      <formula>$A318&lt;&gt;0</formula>
    </cfRule>
  </conditionalFormatting>
  <conditionalFormatting sqref="P329">
    <cfRule type="expression" dxfId="38" priority="39" stopIfTrue="1">
      <formula>$A318&lt;&gt;0</formula>
    </cfRule>
  </conditionalFormatting>
  <conditionalFormatting sqref="P330">
    <cfRule type="expression" dxfId="37" priority="38" stopIfTrue="1">
      <formula>$A318&lt;&gt;0</formula>
    </cfRule>
  </conditionalFormatting>
  <conditionalFormatting sqref="P331">
    <cfRule type="expression" dxfId="36" priority="37" stopIfTrue="1">
      <formula>$A318&lt;&gt;0</formula>
    </cfRule>
  </conditionalFormatting>
  <conditionalFormatting sqref="P332">
    <cfRule type="expression" dxfId="35" priority="36" stopIfTrue="1">
      <formula>$A318&lt;&gt;0</formula>
    </cfRule>
  </conditionalFormatting>
  <conditionalFormatting sqref="P333">
    <cfRule type="expression" dxfId="34" priority="35" stopIfTrue="1">
      <formula>$A318&lt;&gt;0</formula>
    </cfRule>
  </conditionalFormatting>
  <conditionalFormatting sqref="P334">
    <cfRule type="expression" dxfId="33" priority="34" stopIfTrue="1">
      <formula>$A318&lt;&gt;0</formula>
    </cfRule>
  </conditionalFormatting>
  <conditionalFormatting sqref="P335">
    <cfRule type="expression" dxfId="32" priority="33" stopIfTrue="1">
      <formula>$A318&lt;&gt;0</formula>
    </cfRule>
  </conditionalFormatting>
  <conditionalFormatting sqref="P336">
    <cfRule type="expression" dxfId="31" priority="32" stopIfTrue="1">
      <formula>$A318&lt;&gt;0</formula>
    </cfRule>
  </conditionalFormatting>
  <conditionalFormatting sqref="P337">
    <cfRule type="expression" dxfId="30" priority="31" stopIfTrue="1">
      <formula>$A318&lt;&gt;0</formula>
    </cfRule>
  </conditionalFormatting>
  <conditionalFormatting sqref="P338">
    <cfRule type="expression" dxfId="29" priority="30" stopIfTrue="1">
      <formula>$A318&lt;&gt;0</formula>
    </cfRule>
  </conditionalFormatting>
  <conditionalFormatting sqref="P339">
    <cfRule type="expression" dxfId="28" priority="29" stopIfTrue="1">
      <formula>$A318&lt;&gt;0</formula>
    </cfRule>
  </conditionalFormatting>
  <conditionalFormatting sqref="P340">
    <cfRule type="expression" dxfId="27" priority="28" stopIfTrue="1">
      <formula>$A318&lt;&gt;0</formula>
    </cfRule>
  </conditionalFormatting>
  <conditionalFormatting sqref="P341">
    <cfRule type="expression" dxfId="26" priority="27" stopIfTrue="1">
      <formula>$A318&lt;&gt;0</formula>
    </cfRule>
  </conditionalFormatting>
  <conditionalFormatting sqref="P342">
    <cfRule type="expression" dxfId="25" priority="26" stopIfTrue="1">
      <formula>$A318&lt;&gt;0</formula>
    </cfRule>
  </conditionalFormatting>
  <conditionalFormatting sqref="P343">
    <cfRule type="expression" dxfId="24" priority="25" stopIfTrue="1">
      <formula>$A318&lt;&gt;0</formula>
    </cfRule>
  </conditionalFormatting>
  <conditionalFormatting sqref="P344">
    <cfRule type="expression" dxfId="23" priority="24" stopIfTrue="1">
      <formula>$A318&lt;&gt;0</formula>
    </cfRule>
  </conditionalFormatting>
  <conditionalFormatting sqref="P345">
    <cfRule type="expression" dxfId="22" priority="23" stopIfTrue="1">
      <formula>$A318&lt;&gt;0</formula>
    </cfRule>
  </conditionalFormatting>
  <conditionalFormatting sqref="P346">
    <cfRule type="expression" dxfId="21" priority="22" stopIfTrue="1">
      <formula>$A318&lt;&gt;0</formula>
    </cfRule>
  </conditionalFormatting>
  <conditionalFormatting sqref="P347">
    <cfRule type="expression" dxfId="20" priority="21" stopIfTrue="1">
      <formula>$A318&lt;&gt;0</formula>
    </cfRule>
  </conditionalFormatting>
  <conditionalFormatting sqref="F348:I348">
    <cfRule type="expression" dxfId="19" priority="20" stopIfTrue="1">
      <formula>希望&lt;&gt;0</formula>
    </cfRule>
  </conditionalFormatting>
  <conditionalFormatting sqref="P348">
    <cfRule type="expression" dxfId="18" priority="19" stopIfTrue="1">
      <formula>$A348&lt;&gt;0</formula>
    </cfRule>
  </conditionalFormatting>
  <conditionalFormatting sqref="F349:I358">
    <cfRule type="expression" dxfId="17" priority="18" stopIfTrue="1">
      <formula>希望&lt;&gt;0</formula>
    </cfRule>
  </conditionalFormatting>
  <conditionalFormatting sqref="P349">
    <cfRule type="expression" dxfId="16" priority="17" stopIfTrue="1">
      <formula>$A349&lt;&gt;0</formula>
    </cfRule>
  </conditionalFormatting>
  <conditionalFormatting sqref="P350">
    <cfRule type="expression" dxfId="15" priority="16" stopIfTrue="1">
      <formula>$A349&lt;&gt;0</formula>
    </cfRule>
  </conditionalFormatting>
  <conditionalFormatting sqref="P351">
    <cfRule type="expression" dxfId="14" priority="15" stopIfTrue="1">
      <formula>$A349&lt;&gt;0</formula>
    </cfRule>
  </conditionalFormatting>
  <conditionalFormatting sqref="P352">
    <cfRule type="expression" dxfId="13" priority="14" stopIfTrue="1">
      <formula>$A349&lt;&gt;0</formula>
    </cfRule>
  </conditionalFormatting>
  <conditionalFormatting sqref="P353">
    <cfRule type="expression" dxfId="12" priority="13" stopIfTrue="1">
      <formula>$A349&lt;&gt;0</formula>
    </cfRule>
  </conditionalFormatting>
  <conditionalFormatting sqref="P354">
    <cfRule type="expression" dxfId="11" priority="12" stopIfTrue="1">
      <formula>$A349&lt;&gt;0</formula>
    </cfRule>
  </conditionalFormatting>
  <conditionalFormatting sqref="P355">
    <cfRule type="expression" dxfId="10" priority="11" stopIfTrue="1">
      <formula>$A349&lt;&gt;0</formula>
    </cfRule>
  </conditionalFormatting>
  <conditionalFormatting sqref="P356">
    <cfRule type="expression" dxfId="9" priority="10" stopIfTrue="1">
      <formula>$A349&lt;&gt;0</formula>
    </cfRule>
  </conditionalFormatting>
  <conditionalFormatting sqref="P357">
    <cfRule type="expression" dxfId="8" priority="9" stopIfTrue="1">
      <formula>$A349&lt;&gt;0</formula>
    </cfRule>
  </conditionalFormatting>
  <conditionalFormatting sqref="P358">
    <cfRule type="expression" dxfId="7" priority="8" stopIfTrue="1">
      <formula>$A349&lt;&gt;0</formula>
    </cfRule>
  </conditionalFormatting>
  <conditionalFormatting sqref="F359:I363">
    <cfRule type="expression" dxfId="6" priority="7" stopIfTrue="1">
      <formula>希望&lt;&gt;0</formula>
    </cfRule>
  </conditionalFormatting>
  <conditionalFormatting sqref="P359">
    <cfRule type="expression" dxfId="5" priority="6" stopIfTrue="1">
      <formula>$A359&lt;&gt;0</formula>
    </cfRule>
  </conditionalFormatting>
  <conditionalFormatting sqref="P360">
    <cfRule type="expression" dxfId="4" priority="5" stopIfTrue="1">
      <formula>$A359&lt;&gt;0</formula>
    </cfRule>
  </conditionalFormatting>
  <conditionalFormatting sqref="P361">
    <cfRule type="expression" dxfId="3" priority="4" stopIfTrue="1">
      <formula>$A359&lt;&gt;0</formula>
    </cfRule>
  </conditionalFormatting>
  <conditionalFormatting sqref="P362">
    <cfRule type="expression" dxfId="2" priority="3" stopIfTrue="1">
      <formula>$A359&lt;&gt;0</formula>
    </cfRule>
  </conditionalFormatting>
  <conditionalFormatting sqref="P363">
    <cfRule type="expression" dxfId="1" priority="2" stopIfTrue="1">
      <formula>$A359&lt;&gt;0</formula>
    </cfRule>
  </conditionalFormatting>
  <conditionalFormatting sqref="E367:Y367">
    <cfRule type="expression" dxfId="0" priority="1" stopIfTrue="1">
      <formula>$A367&lt;&gt;0</formula>
    </cfRule>
  </conditionalFormatting>
  <dataValidations count="272">
    <dataValidation imeMode="hiragana" allowBlank="1" showInputMessage="1" showErrorMessage="1" sqref="N180:V180 N181:V181 N182:V182 N183:V183 E267:J267 O242:R242 O243:R243 O244:R244 O245:R245 O246:R246 O247:R247 O248:R248 O249:R249 O250:R250 O251:R251 O252:R252 O253:R253 O254:R254 O255:R255 O256:R256 O257:R257 O258:R258 O259:R259 O260:R260 O261:R261 O262:R262 O263:R263 O264:R264 O265:R265 O266:R266 O267:R267 E290:H290 E291:H291 E292:H292 E293:H293 E294:H294 E295:H295 E367:Y367" xr:uid="{05C5E458-7E97-4C7D-B145-785925D6BEEE}"/>
    <dataValidation imeMode="halfAlpha" allowBlank="1" showInputMessage="1" showErrorMessage="1" sqref="I274:M274 I276:M276 I281:M281 I282:M282 I283:M283 I284:M284 I285:M285 I286:M286 I287:M287 I288:M288 I289:M289 I290:M290 I291:M291 I292:M292 I293:M293 I294:M294 I295:M295" xr:uid="{A002C164-567F-4850-89C1-075364074D4B}"/>
    <dataValidation imeMode="hiragana" allowBlank="1" showInputMessage="1" showErrorMessage="1" sqref="I22:Y22" xr:uid="{27416DDE-8580-4350-9304-35F4D4FF0355}"/>
    <dataValidation type="whole" imeMode="halfAlpha" allowBlank="1" showInputMessage="1" showErrorMessage="1" error="7桁の数字を入力してください" sqref="I20:M20" xr:uid="{0AAEB269-D51D-44EA-97D6-B87B8858EF3F}">
      <formula1>0</formula1>
      <formula2>9999999</formula2>
    </dataValidation>
    <dataValidation imeMode="fullKatakana" allowBlank="1" showInputMessage="1" showErrorMessage="1" sqref="I24:Y24" xr:uid="{580338B6-5B19-4BD7-8819-6EC2B1C5DAD4}"/>
    <dataValidation imeMode="hiragana" allowBlank="1" showInputMessage="1" showErrorMessage="1" sqref="I26:Y26" xr:uid="{883DFE48-5116-4AFF-A205-CA3A6DFD39F4}"/>
    <dataValidation imeMode="hiragana" allowBlank="1" showInputMessage="1" showErrorMessage="1" sqref="I28:Y28" xr:uid="{5EDDAA81-5C75-464C-BDAE-EFD3C71DAD24}"/>
    <dataValidation imeMode="fullKatakana" allowBlank="1" showInputMessage="1" showErrorMessage="1" sqref="I30:Y30" xr:uid="{772CF0E0-93F3-4610-B2B9-8F2C1D1615CB}"/>
    <dataValidation imeMode="hiragana" allowBlank="1" showInputMessage="1" showErrorMessage="1" sqref="I32:Y32" xr:uid="{BAF59516-5BBE-4D43-AF7A-533BFCE3E782}"/>
    <dataValidation imeMode="halfAlpha" allowBlank="1" showInputMessage="1" showErrorMessage="1" sqref="I34:M34" xr:uid="{C397610E-1366-4498-AC56-25166E3B1EC8}"/>
    <dataValidation imeMode="halfAlpha" allowBlank="1" showInputMessage="1" showErrorMessage="1" sqref="P34" xr:uid="{022E6D0D-741E-401E-9192-71ACD573241E}"/>
    <dataValidation imeMode="halfAlpha" allowBlank="1" showInputMessage="1" showErrorMessage="1" sqref="I36:M36" xr:uid="{5D696BD9-B590-4096-AD9C-CB882AF404AB}"/>
    <dataValidation imeMode="halfAlpha" allowBlank="1" showInputMessage="1" showErrorMessage="1" sqref="I38:Y38" xr:uid="{96353004-6996-47B9-9105-98EAEE42427E}"/>
    <dataValidation type="list" imeMode="halfAlpha" allowBlank="1" showInputMessage="1" showErrorMessage="1" error="リストから選択してください" sqref="I40:M40" xr:uid="{7C2D55B7-9B4B-4077-AA56-AAAE3954C860}">
      <formula1>"一致する,一致しない"</formula1>
    </dataValidation>
    <dataValidation type="list" imeMode="halfAlpha" allowBlank="1" showInputMessage="1" showErrorMessage="1" error="リストから選択してください" sqref="I63:M63" xr:uid="{76CC5EFF-EEB6-4B5E-AA9F-68084C73A631}">
      <formula1>"しない,する"</formula1>
    </dataValidation>
    <dataValidation type="whole" imeMode="halfAlpha" allowBlank="1" showInputMessage="1" showErrorMessage="1" error="7桁の数字を入力してください" sqref="I69:M69" xr:uid="{A733D078-D377-4399-A1FF-87504C96076C}">
      <formula1>0</formula1>
      <formula2>9999999</formula2>
    </dataValidation>
    <dataValidation imeMode="hiragana" allowBlank="1" showInputMessage="1" showErrorMessage="1" sqref="I71:Y71" xr:uid="{AD6C5B28-0908-4E6E-B889-ED108C55B8C6}"/>
    <dataValidation imeMode="fullKatakana" allowBlank="1" showInputMessage="1" showErrorMessage="1" sqref="I73:Y73" xr:uid="{23569990-83BC-46B5-BA9D-DF1A77F1EF5D}"/>
    <dataValidation imeMode="hiragana" allowBlank="1" showInputMessage="1" showErrorMessage="1" sqref="I75:Y75" xr:uid="{CDABEBE6-D874-419A-8A48-B19541A42F5C}"/>
    <dataValidation imeMode="hiragana" allowBlank="1" showInputMessage="1" showErrorMessage="1" sqref="I77:Y77" xr:uid="{BE88E9AA-1059-4BAF-9468-8EE0F94C69AC}"/>
    <dataValidation imeMode="fullKatakana" allowBlank="1" showInputMessage="1" showErrorMessage="1" sqref="I79:Y79" xr:uid="{862B6847-9493-45B0-8FB4-85A4304EDD47}"/>
    <dataValidation imeMode="hiragana" allowBlank="1" showInputMessage="1" showErrorMessage="1" sqref="I81:Y81" xr:uid="{0D25E1F1-F2FB-41E1-B6DB-975237501B4A}"/>
    <dataValidation imeMode="halfAlpha" allowBlank="1" showInputMessage="1" showErrorMessage="1" sqref="I83:M83" xr:uid="{F37DD4E9-66A4-4738-BA0B-0D19F8439F53}"/>
    <dataValidation imeMode="halfAlpha" allowBlank="1" showInputMessage="1" showErrorMessage="1" sqref="P83" xr:uid="{86101A22-DDF6-4B2F-9C87-D3F401048703}"/>
    <dataValidation imeMode="halfAlpha" allowBlank="1" showInputMessage="1" showErrorMessage="1" sqref="I85:M85" xr:uid="{40972E25-7421-4D70-A122-811D10EC9458}"/>
    <dataValidation imeMode="halfAlpha" allowBlank="1" showInputMessage="1" showErrorMessage="1" sqref="I87:Y87" xr:uid="{7D458644-0B84-40D5-ABBF-D92A9AE3CDC0}"/>
    <dataValidation imeMode="hiragana" allowBlank="1" showInputMessage="1" showErrorMessage="1" sqref="I112:Y112" xr:uid="{851B8A9E-0D64-45A6-A59D-7DEF53B00D6F}"/>
    <dataValidation imeMode="fullKatakana" allowBlank="1" showInputMessage="1" showErrorMessage="1" sqref="I114:Y114" xr:uid="{6B20C33C-8D5A-4089-922F-277A3DC584AD}"/>
    <dataValidation imeMode="hiragana" allowBlank="1" showInputMessage="1" showErrorMessage="1" sqref="I116:Y116" xr:uid="{111D7F66-6152-416E-8B73-D2B3796D8830}"/>
    <dataValidation type="whole" imeMode="halfAlpha" allowBlank="1" showInputMessage="1" showErrorMessage="1" error="7桁の数字を入力してください" sqref="I118:M118" xr:uid="{04DD0AF3-F23F-451D-83D5-F1FAB5042F7C}">
      <formula1>0</formula1>
      <formula2>9999999</formula2>
    </dataValidation>
    <dataValidation imeMode="hiragana" allowBlank="1" showInputMessage="1" showErrorMessage="1" sqref="I120:Y120" xr:uid="{DDDFC9E5-CDC6-4EC2-9180-162AA5F57968}"/>
    <dataValidation imeMode="halfAlpha" allowBlank="1" showInputMessage="1" showErrorMessage="1" sqref="I122:M122" xr:uid="{F7DF1959-791A-4683-ACA9-4061FFD49FB9}"/>
    <dataValidation imeMode="halfAlpha" allowBlank="1" showInputMessage="1" showErrorMessage="1" sqref="P122" xr:uid="{471E7408-A691-44BE-87C9-94C41AB86DE9}"/>
    <dataValidation imeMode="halfAlpha" allowBlank="1" showInputMessage="1" showErrorMessage="1" sqref="I124:M124" xr:uid="{E052E92C-BB45-444C-B02D-2FE7BAD8855D}"/>
    <dataValidation imeMode="halfAlpha" allowBlank="1" showInputMessage="1" showErrorMessage="1" sqref="I126:Y126" xr:uid="{CB59845D-CA2A-43B3-9D31-234A98D13E12}"/>
    <dataValidation type="list" imeMode="halfAlpha" allowBlank="1" showInputMessage="1" showErrorMessage="1" error="リストから選択してください" sqref="I153:M153" xr:uid="{6C5589C7-3A0B-4AB8-AAAD-0D6B622D773F}">
      <formula1>"しない,する"</formula1>
    </dataValidation>
    <dataValidation imeMode="fullKatakana" allowBlank="1" showInputMessage="1" showErrorMessage="1" sqref="I155:Y155" xr:uid="{F10B8F9B-9DEB-4D55-A4AD-80A94323341E}"/>
    <dataValidation imeMode="hiragana" allowBlank="1" showInputMessage="1" showErrorMessage="1" sqref="I157:Y157" xr:uid="{EF611D2A-B7ED-45BF-8B7B-10F5F6D1F1BD}"/>
    <dataValidation imeMode="halfAlpha" allowBlank="1" showInputMessage="1" showErrorMessage="1" sqref="I159:M159" xr:uid="{11687758-69FF-470A-BC02-F8B907C67844}"/>
    <dataValidation type="whole" imeMode="halfAlpha" allowBlank="1" showInputMessage="1" showErrorMessage="1" error="7桁の数字を入力してください" sqref="I161:M161" xr:uid="{E5F60242-707B-4AA9-A530-BBE20F121D8C}">
      <formula1>0</formula1>
      <formula2>9999999</formula2>
    </dataValidation>
    <dataValidation imeMode="hiragana" allowBlank="1" showInputMessage="1" showErrorMessage="1" sqref="I163:Y163" xr:uid="{793E76DA-2FAD-4BF7-8830-2C678FC40256}"/>
    <dataValidation imeMode="halfAlpha" allowBlank="1" showInputMessage="1" showErrorMessage="1" sqref="I165:M165" xr:uid="{EACE8BDC-86B4-4984-A304-333E3EC72411}"/>
    <dataValidation imeMode="halfAlpha" allowBlank="1" showInputMessage="1" showErrorMessage="1" sqref="I167:M167" xr:uid="{745325C3-94E4-483B-9B85-8427401251E4}"/>
    <dataValidation imeMode="halfAlpha" allowBlank="1" showInputMessage="1" showErrorMessage="1" sqref="I169:Y169" xr:uid="{E5DC5119-D0BD-4359-9E73-E3A320B079BF}"/>
    <dataValidation allowBlank="1" showInputMessage="1" showErrorMessage="1" sqref="B178 I199:M199 I210:M210 I216:M216 K233:N233 O233:P233 Q233:R233 S233:T233 U233:Y233 B299" xr:uid="{3C2F95E8-ADFE-45F2-86AD-EE6847164161}"/>
    <dataValidation type="list" imeMode="halfAlpha" allowBlank="1" showInputMessage="1" showErrorMessage="1" error="リストから選択してください" sqref="K179:M179" xr:uid="{DA9EA3CA-8405-45EF-AD1F-310A1B12904D}">
      <formula1>"○,　"</formula1>
    </dataValidation>
    <dataValidation type="list" imeMode="halfAlpha" allowBlank="1" showInputMessage="1" showErrorMessage="1" error="リストから選択してください" sqref="K180:M180" xr:uid="{17DC3327-548A-47CB-83FD-92BA6210EA2C}">
      <formula1>"○,　"</formula1>
    </dataValidation>
    <dataValidation type="list" imeMode="halfAlpha" allowBlank="1" showInputMessage="1" showErrorMessage="1" error="リストから選択してください" sqref="K181:M181" xr:uid="{123D799F-818C-4494-AA8D-9472045C750A}">
      <formula1>"○,　"</formula1>
    </dataValidation>
    <dataValidation type="list" imeMode="halfAlpha" allowBlank="1" showInputMessage="1" showErrorMessage="1" error="リストから選択してください" sqref="K182:M183" xr:uid="{E81B58E7-A0B1-4602-AABE-4408427F6CAD}">
      <formula1>"○,　"</formula1>
    </dataValidation>
    <dataValidation type="whole" imeMode="halfAlpha" allowBlank="1" showInputMessage="1" showErrorMessage="1" error="有効な数字を入力してください" sqref="W182:X182" xr:uid="{226B1658-5785-49E3-BD2A-38D0334880F0}">
      <formula1>0</formula1>
      <formula2>100</formula2>
    </dataValidation>
    <dataValidation type="whole" imeMode="halfAlpha" allowBlank="1" showInputMessage="1" showErrorMessage="1" error="有効な数字を入力してください" sqref="W183:X183" xr:uid="{474A8712-6E5F-492F-9949-423B3F73676F}">
      <formula1>0</formula1>
      <formula2>100</formula2>
    </dataValidation>
    <dataValidation type="whole" imeMode="halfAlpha" allowBlank="1" showInputMessage="1" showErrorMessage="1" error="有効な数字を入力してください" sqref="I185:M185" xr:uid="{427A3EAB-772A-478B-9742-B77386B792C6}">
      <formula1>0</formula1>
      <formula2>9999999999</formula2>
    </dataValidation>
    <dataValidation type="date" imeMode="halfAlpha" allowBlank="1" showInputMessage="1" showErrorMessage="1" error="有効な日付を入力してください" sqref="I187:M187" xr:uid="{89351D5F-E593-429C-958B-D78DB93D6B7D}">
      <formula1>92</formula1>
      <formula2>73415</formula2>
    </dataValidation>
    <dataValidation type="date" imeMode="halfAlpha" allowBlank="1" showInputMessage="1" showErrorMessage="1" error="有効な日付を入力してください" sqref="I189:M189" xr:uid="{FA4640BF-BDBE-44B7-B40E-30947D08C613}">
      <formula1>92</formula1>
      <formula2>73415</formula2>
    </dataValidation>
    <dataValidation type="date" imeMode="halfAlpha" allowBlank="1" showInputMessage="1" showErrorMessage="1" error="有効な日付を入力してください" sqref="I191:M191" xr:uid="{5BF4726A-13F3-48B3-9694-B979A3BE5EED}">
      <formula1>92</formula1>
      <formula2>73415</formula2>
    </dataValidation>
    <dataValidation type="date" imeMode="halfAlpha" allowBlank="1" showInputMessage="1" showErrorMessage="1" error="有効な日付を入力してください" sqref="O191:R191" xr:uid="{9A2688CD-C94C-4F44-89D5-90B73900CFFC}">
      <formula1>92</formula1>
      <formula2>73415</formula2>
    </dataValidation>
    <dataValidation type="date" imeMode="halfAlpha" allowBlank="1" showInputMessage="1" showErrorMessage="1" error="有効な日付を入力してください" sqref="I193:M193" xr:uid="{28CA9942-C632-42D0-8C56-5D84D7DD69B7}">
      <formula1>92</formula1>
      <formula2>73415</formula2>
    </dataValidation>
    <dataValidation type="whole" imeMode="halfAlpha" allowBlank="1" showInputMessage="1" showErrorMessage="1" error="有効な数字を入力してください" sqref="I196:M196" xr:uid="{D4B9C39F-27E4-4C83-B0E7-C955AEFE9D10}">
      <formula1>0</formula1>
      <formula2>9999999999</formula2>
    </dataValidation>
    <dataValidation type="whole" imeMode="halfAlpha" allowBlank="1" showInputMessage="1" showErrorMessage="1" error="有効な数字を入力してください" sqref="I197:M197" xr:uid="{51B09AA0-369E-4B1E-BBD0-C60CFAF6BA72}">
      <formula1>0</formula1>
      <formula2>9999999999</formula2>
    </dataValidation>
    <dataValidation type="whole" imeMode="halfAlpha" allowBlank="1" showInputMessage="1" showErrorMessage="1" error="有効な数字を入力してください" sqref="I198:M198" xr:uid="{5701C861-53E3-4DD4-9835-8D0B4F45EBD2}">
      <formula1>0</formula1>
      <formula2>9999999999</formula2>
    </dataValidation>
    <dataValidation type="whole" imeMode="halfAlpha" allowBlank="1" showInputMessage="1" showErrorMessage="1" error="有効な数字を入力してください" sqref="I200:M200" xr:uid="{0F92AD7C-C4EC-4836-BE5A-E94CD956C8E5}">
      <formula1>0</formula1>
      <formula2>9999999999</formula2>
    </dataValidation>
    <dataValidation type="list" imeMode="halfAlpha" allowBlank="1" showInputMessage="1" showErrorMessage="1" error="リストから選択してください" sqref="I202:M202" xr:uid="{0E057F57-6003-4054-82B8-55179E9355D2}">
      <formula1>"該当する,該当しない,　"</formula1>
    </dataValidation>
    <dataValidation type="whole" imeMode="halfAlpha" allowBlank="1" showInputMessage="1" showErrorMessage="1" error="有効な数字を入力してください。10兆円以上になる場合は、9,999,999,999と入力してください" sqref="I206:M206" xr:uid="{43552BCD-A4C6-4B36-9CCA-162B21F6AA6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7:M207" xr:uid="{E97BE8EE-3ED2-47A2-B874-69B9902ACA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8:M208" xr:uid="{C2CBBFD1-C40B-4F8C-A934-4F73864C0B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9:M209" xr:uid="{CE77D29F-C955-4D75-B8D1-16005D20AC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4:M214" xr:uid="{E3E31A31-9232-4A55-A85B-549A9E92AB9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5:M215" xr:uid="{CD9F5C65-463F-44BE-A3E2-2EDED4A72CD9}">
      <formula1>-9999999999</formula1>
      <formula2>9999999999</formula2>
    </dataValidation>
    <dataValidation type="date" imeMode="halfAlpha" allowBlank="1" showInputMessage="1" showErrorMessage="1" error="有効な日付を入力してください" sqref="K225:M225" xr:uid="{5DDB6C11-7903-41EF-B75C-B557DFF0BA96}">
      <formula1>92</formula1>
      <formula2>73415</formula2>
    </dataValidation>
    <dataValidation type="date" imeMode="halfAlpha" allowBlank="1" showInputMessage="1" showErrorMessage="1" error="有効な日付を入力してください" sqref="K226:M226" xr:uid="{0D589B4A-0F03-4868-BB7F-3CC6D46AE402}">
      <formula1>92</formula1>
      <formula2>73415</formula2>
    </dataValidation>
    <dataValidation type="date" imeMode="halfAlpha" allowBlank="1" showInputMessage="1" showErrorMessage="1" error="有効な日付を入力してください" sqref="O225" xr:uid="{7A18C5D2-71EB-4735-9096-7938715D6B3B}">
      <formula1>92</formula1>
      <formula2>73415</formula2>
    </dataValidation>
    <dataValidation type="date" imeMode="halfAlpha" allowBlank="1" showInputMessage="1" showErrorMessage="1" error="有効な日付を入力してください" sqref="O226" xr:uid="{E4C058C3-4C71-4CD9-BC95-E25D2119A3D1}">
      <formula1>92</formula1>
      <formula2>73415</formula2>
    </dataValidation>
    <dataValidation type="date" imeMode="halfAlpha" allowBlank="1" showInputMessage="1" showErrorMessage="1" error="有効な日付を入力してください" sqref="Q225" xr:uid="{A3570C1B-40BE-4A41-BB66-5E665ED190F3}">
      <formula1>92</formula1>
      <formula2>73415</formula2>
    </dataValidation>
    <dataValidation type="date" imeMode="halfAlpha" allowBlank="1" showInputMessage="1" showErrorMessage="1" error="有効な日付を入力してください" sqref="Q226" xr:uid="{965C801D-2074-4F41-825D-3CD18B170BA0}">
      <formula1>92</formula1>
      <formula2>73415</formula2>
    </dataValidation>
    <dataValidation type="date" imeMode="halfAlpha" allowBlank="1" showInputMessage="1" showErrorMessage="1" error="有効な日付を入力してください" sqref="S225" xr:uid="{0B8C5493-BB8C-476A-9567-BFDC8E2C3863}">
      <formula1>92</formula1>
      <formula2>73415</formula2>
    </dataValidation>
    <dataValidation type="date" imeMode="halfAlpha" allowBlank="1" showInputMessage="1" showErrorMessage="1" error="有効な日付を入力してください" sqref="S226" xr:uid="{B006B829-07B7-4AAE-B528-23AFCB34CA86}">
      <formula1>92</formula1>
      <formula2>73415</formula2>
    </dataValidation>
    <dataValidation type="whole" imeMode="halfAlpha" allowBlank="1" showInputMessage="1" showErrorMessage="1" error="有効な数字を入力してください。10兆円以上になる場合は、9,999,999,999と入力してください" sqref="K227:N227" xr:uid="{FF34A2A9-6A02-4F57-A189-14275CF5F8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7:P227" xr:uid="{31F0BCB9-2ABF-462D-8C0E-F11B9978A2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7:R227" xr:uid="{304E5754-F075-4579-AF5E-40F21A5396B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7:T227" xr:uid="{2C6EA596-E8B0-40AB-A865-1597928B48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7:Y227" xr:uid="{444EBA3E-8E48-4BC6-9F39-6EE7470B88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8:N228" xr:uid="{80E33421-EA45-49AE-898D-6A57B33F61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8:P228" xr:uid="{E1C34273-8A2B-4A03-81EB-D4EFE5BF81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8:R228" xr:uid="{F98893BC-D7FD-4D6B-86FA-F91B5F0180A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8:T228" xr:uid="{4B24BD88-655E-429B-A52E-A8FB5C26370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8:Y228" xr:uid="{75B2C300-B122-40CB-A092-199956CB95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29:N229" xr:uid="{38913790-9663-4461-9619-46994CBC9B4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29:P229" xr:uid="{A36A90D9-D94E-48C4-A74C-EE33727C66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9:R229" xr:uid="{A8ED1FC3-F8BD-4BC3-BE0C-FF1A424802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9:T229" xr:uid="{F007D403-23E7-4CC3-8A58-3F404D7E39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29:Y229" xr:uid="{582C24FF-FB9C-4802-8A98-EAC2E6EC58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0:N230" xr:uid="{23E09209-C83D-41B5-A140-80D05B2ABE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0:P230" xr:uid="{384A1799-9E0A-4817-9015-33990BA5B2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0:R230" xr:uid="{CD94C342-B852-47B9-9D0C-DF9BBC8F9C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0:T230" xr:uid="{09CAD343-9B10-4BEE-8BED-1913B666EA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0:Y230" xr:uid="{1AF645BF-EEF2-46DA-B63E-89BD9C5DBA9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1:N231" xr:uid="{46F4C6DF-7BBE-4E2E-A3CB-FA0D7540F05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93556BC9-A982-4450-B637-9D3596994A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89660A02-99D2-47FA-AF09-DB3FF09D1D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3E9FCDB6-396B-47CA-A5C1-2FF184F0A3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ACBA897A-00FF-46EF-83F2-41E653693F6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2EF0C815-CD34-41D3-80BC-A13D3C65ED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5CA6D452-8C84-4CE7-A55C-872460B00C5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C6309BFC-DAC0-470C-AFAE-2383FAEF43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E9557985-FF62-46C5-BD02-F67E56EC7AD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DF8BE2F9-491B-4498-BEE2-0C90758A95A5}">
      <formula1>-9999999999</formula1>
      <formula2>9999999999</formula2>
    </dataValidation>
    <dataValidation type="whole" imeMode="halfAlpha" allowBlank="1" showInputMessage="1" showErrorMessage="1" error="有効な数字を入力してください" sqref="K242:M242" xr:uid="{A17FEE85-3C10-438B-9C24-829768053E34}">
      <formula1>0</formula1>
      <formula2>9999999999</formula2>
    </dataValidation>
    <dataValidation type="whole" imeMode="halfAlpha" allowBlank="1" showInputMessage="1" showErrorMessage="1" error="有効な数字を入力してください" sqref="K243:M243" xr:uid="{D423722E-4BE5-4115-A194-133E1ADF6E10}">
      <formula1>0</formula1>
      <formula2>9999999999</formula2>
    </dataValidation>
    <dataValidation type="whole" imeMode="halfAlpha" allowBlank="1" showInputMessage="1" showErrorMessage="1" error="有効な数字を入力してください" sqref="K244:M244" xr:uid="{7B212B99-DE68-4628-8148-38963161B61E}">
      <formula1>0</formula1>
      <formula2>9999999999</formula2>
    </dataValidation>
    <dataValidation type="whole" imeMode="halfAlpha" allowBlank="1" showInputMessage="1" showErrorMessage="1" error="有効な数字を入力してください" sqref="K245:M245" xr:uid="{75CC6448-DC94-4B46-B9D6-DD79F71A71BB}">
      <formula1>0</formula1>
      <formula2>9999999999</formula2>
    </dataValidation>
    <dataValidation type="whole" imeMode="halfAlpha" allowBlank="1" showInputMessage="1" showErrorMessage="1" error="有効な数字を入力してください" sqref="K246:M246" xr:uid="{5F3C7E9B-6E38-422A-AA32-03B8B7CEFCE8}">
      <formula1>0</formula1>
      <formula2>9999999999</formula2>
    </dataValidation>
    <dataValidation type="whole" imeMode="halfAlpha" allowBlank="1" showInputMessage="1" showErrorMessage="1" error="有効な数字を入力してください" sqref="K247:M247" xr:uid="{5B2965F0-89C9-4D19-9F50-C9049E0F6789}">
      <formula1>0</formula1>
      <formula2>9999999999</formula2>
    </dataValidation>
    <dataValidation type="whole" imeMode="halfAlpha" allowBlank="1" showInputMessage="1" showErrorMessage="1" error="有効な数字を入力してください" sqref="K248:M248" xr:uid="{3F75DBC8-54C6-427B-BA34-FC3EBB709F81}">
      <formula1>0</formula1>
      <formula2>9999999999</formula2>
    </dataValidation>
    <dataValidation type="whole" imeMode="halfAlpha" allowBlank="1" showInputMessage="1" showErrorMessage="1" error="有効な数字を入力してください" sqref="K249:M249" xr:uid="{17F5E3D8-01F7-428D-98E6-75BD1CC81245}">
      <formula1>0</formula1>
      <formula2>9999999999</formula2>
    </dataValidation>
    <dataValidation type="whole" imeMode="halfAlpha" allowBlank="1" showInputMessage="1" showErrorMessage="1" error="有効な数字を入力してください" sqref="K250:M250" xr:uid="{23B38E4B-2763-4CDF-94C6-2277D17A4129}">
      <formula1>0</formula1>
      <formula2>9999999999</formula2>
    </dataValidation>
    <dataValidation type="whole" imeMode="halfAlpha" allowBlank="1" showInputMessage="1" showErrorMessage="1" error="有効な数字を入力してください" sqref="K251:M251" xr:uid="{59FE2A14-4455-4129-9E43-24A0B52CF79A}">
      <formula1>0</formula1>
      <formula2>9999999999</formula2>
    </dataValidation>
    <dataValidation type="whole" imeMode="halfAlpha" allowBlank="1" showInputMessage="1" showErrorMessage="1" error="有効な数字を入力してください" sqref="K252:M252" xr:uid="{C77B8883-46F6-4FA3-8CB9-66A602E8AB53}">
      <formula1>0</formula1>
      <formula2>9999999999</formula2>
    </dataValidation>
    <dataValidation type="whole" imeMode="halfAlpha" allowBlank="1" showInputMessage="1" showErrorMessage="1" error="有効な数字を入力してください" sqref="K253:M253" xr:uid="{DA0F2911-D747-4136-9907-A057AD3101FF}">
      <formula1>0</formula1>
      <formula2>9999999999</formula2>
    </dataValidation>
    <dataValidation type="whole" imeMode="halfAlpha" allowBlank="1" showInputMessage="1" showErrorMessage="1" error="有効な数字を入力してください" sqref="K254:M254" xr:uid="{E693F839-AAC9-4395-967E-EBF59788C775}">
      <formula1>0</formula1>
      <formula2>9999999999</formula2>
    </dataValidation>
    <dataValidation type="whole" imeMode="halfAlpha" allowBlank="1" showInputMessage="1" showErrorMessage="1" error="有効な数字を入力してください" sqref="K255:M255" xr:uid="{B3F5D950-3EE0-4D1D-83BC-133983184DC8}">
      <formula1>0</formula1>
      <formula2>9999999999</formula2>
    </dataValidation>
    <dataValidation type="whole" imeMode="halfAlpha" allowBlank="1" showInputMessage="1" showErrorMessage="1" error="有効な数字を入力してください" sqref="K256:M256" xr:uid="{FAB6A41D-7024-4038-91DD-641FD61AF80E}">
      <formula1>0</formula1>
      <formula2>9999999999</formula2>
    </dataValidation>
    <dataValidation type="whole" imeMode="halfAlpha" allowBlank="1" showInputMessage="1" showErrorMessage="1" error="有効な数字を入力してください" sqref="K257:M257" xr:uid="{BF87FA4B-511B-4A8A-AADD-96C8F7D59BBE}">
      <formula1>0</formula1>
      <formula2>9999999999</formula2>
    </dataValidation>
    <dataValidation type="whole" imeMode="halfAlpha" allowBlank="1" showInputMessage="1" showErrorMessage="1" error="有効な数字を入力してください" sqref="K258:M258" xr:uid="{50375FBA-9765-4155-996B-25EEF61FA97D}">
      <formula1>0</formula1>
      <formula2>9999999999</formula2>
    </dataValidation>
    <dataValidation type="whole" imeMode="halfAlpha" allowBlank="1" showInputMessage="1" showErrorMessage="1" error="有効な数字を入力してください" sqref="K259:M259" xr:uid="{A4AD5333-1D9A-4C67-80AE-61F8CEE0092A}">
      <formula1>0</formula1>
      <formula2>9999999999</formula2>
    </dataValidation>
    <dataValidation type="whole" imeMode="halfAlpha" allowBlank="1" showInputMessage="1" showErrorMessage="1" error="有効な数字を入力してください" sqref="K260:M260" xr:uid="{E4B8C59C-8DCB-4B0F-9366-DAB73C37E5CC}">
      <formula1>0</formula1>
      <formula2>9999999999</formula2>
    </dataValidation>
    <dataValidation type="whole" imeMode="halfAlpha" allowBlank="1" showInputMessage="1" showErrorMessage="1" error="有効な数字を入力してください" sqref="K261:M261" xr:uid="{CEDBF9C3-6CA7-4B90-8864-64C1DEE4DBF1}">
      <formula1>0</formula1>
      <formula2>9999999999</formula2>
    </dataValidation>
    <dataValidation type="whole" imeMode="halfAlpha" allowBlank="1" showInputMessage="1" showErrorMessage="1" error="有効な数字を入力してください" sqref="K262:M262" xr:uid="{005F1990-D65A-477B-8AE3-25C4712CB9CB}">
      <formula1>0</formula1>
      <formula2>9999999999</formula2>
    </dataValidation>
    <dataValidation type="whole" imeMode="halfAlpha" allowBlank="1" showInputMessage="1" showErrorMessage="1" error="有効な数字を入力してください" sqref="K263:M263" xr:uid="{F0CE365B-443B-4F9B-B011-C07102DCBD2F}">
      <formula1>0</formula1>
      <formula2>9999999999</formula2>
    </dataValidation>
    <dataValidation type="whole" imeMode="halfAlpha" allowBlank="1" showInputMessage="1" showErrorMessage="1" error="有効な数字を入力してください" sqref="K264:M264" xr:uid="{9E15376B-31CF-48EC-9D7B-E83245165B5E}">
      <formula1>0</formula1>
      <formula2>9999999999</formula2>
    </dataValidation>
    <dataValidation type="whole" imeMode="halfAlpha" allowBlank="1" showInputMessage="1" showErrorMessage="1" error="有効な数字を入力してください" sqref="K265:M265" xr:uid="{8167E20E-7448-466C-BCD7-7FEA39DC7CA5}">
      <formula1>0</formula1>
      <formula2>9999999999</formula2>
    </dataValidation>
    <dataValidation type="whole" imeMode="halfAlpha" allowBlank="1" showInputMessage="1" showErrorMessage="1" error="有効な数字を入力してください" sqref="K266:M266" xr:uid="{885CB990-4501-4224-A975-8E631229E0C0}">
      <formula1>0</formula1>
      <formula2>9999999999</formula2>
    </dataValidation>
    <dataValidation type="whole" imeMode="halfAlpha" allowBlank="1" showInputMessage="1" showErrorMessage="1" error="有効な数字を入力してください" sqref="K267:M267" xr:uid="{DD74B0E3-65B9-4C02-86A6-6AC5C589BAA4}">
      <formula1>0</formula1>
      <formula2>9999999999</formula2>
    </dataValidation>
    <dataValidation type="whole" imeMode="halfAlpha" allowBlank="1" showInputMessage="1" showErrorMessage="1" error="有効な数字を入力してください" sqref="S242:T242" xr:uid="{431C07D6-2DE7-4135-A9ED-8A92F7722AD5}">
      <formula1>0</formula1>
      <formula2>9999999999</formula2>
    </dataValidation>
    <dataValidation type="whole" imeMode="halfAlpha" allowBlank="1" showInputMessage="1" showErrorMessage="1" error="有効な数字を入力してください" sqref="S243:T243" xr:uid="{9105978C-3E5A-49F8-89FF-C0660C0DAAD0}">
      <formula1>0</formula1>
      <formula2>9999999999</formula2>
    </dataValidation>
    <dataValidation type="whole" imeMode="halfAlpha" allowBlank="1" showInputMessage="1" showErrorMessage="1" error="有効な数字を入力してください" sqref="S244:T244" xr:uid="{0D1041A7-3F65-4413-A4B4-63E820BCA258}">
      <formula1>0</formula1>
      <formula2>9999999999</formula2>
    </dataValidation>
    <dataValidation type="whole" imeMode="halfAlpha" allowBlank="1" showInputMessage="1" showErrorMessage="1" error="有効な数字を入力してください" sqref="S245:T245" xr:uid="{550BB559-C21F-4EAE-8AB7-CD3469CF3E64}">
      <formula1>0</formula1>
      <formula2>9999999999</formula2>
    </dataValidation>
    <dataValidation type="whole" imeMode="halfAlpha" allowBlank="1" showInputMessage="1" showErrorMessage="1" error="有効な数字を入力してください" sqref="S246:T246" xr:uid="{C963D691-11BC-4B4F-93D4-BA7BAA00EFC0}">
      <formula1>0</formula1>
      <formula2>9999999999</formula2>
    </dataValidation>
    <dataValidation type="whole" imeMode="halfAlpha" allowBlank="1" showInputMessage="1" showErrorMessage="1" error="有効な数字を入力してください" sqref="S247:T247" xr:uid="{8B9F68C8-094F-4E69-9A03-DDEBB000BF53}">
      <formula1>0</formula1>
      <formula2>9999999999</formula2>
    </dataValidation>
    <dataValidation type="whole" imeMode="halfAlpha" allowBlank="1" showInputMessage="1" showErrorMessage="1" error="有効な数字を入力してください" sqref="S248:T248" xr:uid="{4D5B9B95-9985-461F-9640-7730D8CE86D9}">
      <formula1>0</formula1>
      <formula2>9999999999</formula2>
    </dataValidation>
    <dataValidation type="whole" imeMode="halfAlpha" allowBlank="1" showInputMessage="1" showErrorMessage="1" error="有効な数字を入力してください" sqref="S249:T249" xr:uid="{1C413081-5E04-4D73-A872-2B98C9817D47}">
      <formula1>0</formula1>
      <formula2>9999999999</formula2>
    </dataValidation>
    <dataValidation type="whole" imeMode="halfAlpha" allowBlank="1" showInputMessage="1" showErrorMessage="1" error="有効な数字を入力してください" sqref="S250:T250" xr:uid="{4EBFAC4A-C522-4233-B710-817BC4FE86B1}">
      <formula1>0</formula1>
      <formula2>9999999999</formula2>
    </dataValidation>
    <dataValidation type="whole" imeMode="halfAlpha" allowBlank="1" showInputMessage="1" showErrorMessage="1" error="有効な数字を入力してください" sqref="S251:T251" xr:uid="{B1F33202-0F0A-4658-9655-8C0928DE1747}">
      <formula1>0</formula1>
      <formula2>9999999999</formula2>
    </dataValidation>
    <dataValidation type="whole" imeMode="halfAlpha" allowBlank="1" showInputMessage="1" showErrorMessage="1" error="有効な数字を入力してください" sqref="S252:T252" xr:uid="{04C44E82-7A45-48F4-828C-E56B2B6B11E2}">
      <formula1>0</formula1>
      <formula2>9999999999</formula2>
    </dataValidation>
    <dataValidation type="whole" imeMode="halfAlpha" allowBlank="1" showInputMessage="1" showErrorMessage="1" error="有効な数字を入力してください" sqref="S253:T253" xr:uid="{70A45F04-A81C-4D5A-9B08-5E00BC98B062}">
      <formula1>0</formula1>
      <formula2>9999999999</formula2>
    </dataValidation>
    <dataValidation type="whole" imeMode="halfAlpha" allowBlank="1" showInputMessage="1" showErrorMessage="1" error="有効な数字を入力してください" sqref="S254:T254" xr:uid="{8F9DFD03-0480-421E-95FF-56A4D59983DF}">
      <formula1>0</formula1>
      <formula2>9999999999</formula2>
    </dataValidation>
    <dataValidation type="whole" imeMode="halfAlpha" allowBlank="1" showInputMessage="1" showErrorMessage="1" error="有効な数字を入力してください" sqref="S255:T255" xr:uid="{8D651F91-4F89-4102-A839-A05555ADC551}">
      <formula1>0</formula1>
      <formula2>9999999999</formula2>
    </dataValidation>
    <dataValidation type="whole" imeMode="halfAlpha" allowBlank="1" showInputMessage="1" showErrorMessage="1" error="有効な数字を入力してください" sqref="S256:T256" xr:uid="{23BC97E3-E761-4D91-A892-CCA17E76EC38}">
      <formula1>0</formula1>
      <formula2>9999999999</formula2>
    </dataValidation>
    <dataValidation type="whole" imeMode="halfAlpha" allowBlank="1" showInputMessage="1" showErrorMessage="1" error="有効な数字を入力してください" sqref="S257:T257" xr:uid="{CBE3476E-7D21-4A4F-8D65-A6613405DFB0}">
      <formula1>0</formula1>
      <formula2>9999999999</formula2>
    </dataValidation>
    <dataValidation type="whole" imeMode="halfAlpha" allowBlank="1" showInputMessage="1" showErrorMessage="1" error="有効な数字を入力してください" sqref="S258:T258" xr:uid="{3E638C57-4671-424B-9FBE-6FCCAC66B1E7}">
      <formula1>0</formula1>
      <formula2>9999999999</formula2>
    </dataValidation>
    <dataValidation type="whole" imeMode="halfAlpha" allowBlank="1" showInputMessage="1" showErrorMessage="1" error="有効な数字を入力してください" sqref="S259:T259" xr:uid="{516B7063-1D11-4F70-8CB7-B7FF60F9BE39}">
      <formula1>0</formula1>
      <formula2>9999999999</formula2>
    </dataValidation>
    <dataValidation type="whole" imeMode="halfAlpha" allowBlank="1" showInputMessage="1" showErrorMessage="1" error="有効な数字を入力してください" sqref="S260:T260" xr:uid="{FE83C59B-0EDC-4808-9139-B12B74129586}">
      <formula1>0</formula1>
      <formula2>9999999999</formula2>
    </dataValidation>
    <dataValidation type="whole" imeMode="halfAlpha" allowBlank="1" showInputMessage="1" showErrorMessage="1" error="有効な数字を入力してください" sqref="S261:T261" xr:uid="{3F96E4FF-6A0E-4913-AA28-B7EF1384E268}">
      <formula1>0</formula1>
      <formula2>9999999999</formula2>
    </dataValidation>
    <dataValidation type="whole" imeMode="halfAlpha" allowBlank="1" showInputMessage="1" showErrorMessage="1" error="有効な数字を入力してください" sqref="S262:T262" xr:uid="{B3D765EF-F865-46A6-80E1-B596839A994E}">
      <formula1>0</formula1>
      <formula2>9999999999</formula2>
    </dataValidation>
    <dataValidation type="whole" imeMode="halfAlpha" allowBlank="1" showInputMessage="1" showErrorMessage="1" error="有効な数字を入力してください" sqref="S263:T263" xr:uid="{F5704C6A-D790-409A-BD7D-720B10AD2AF1}">
      <formula1>0</formula1>
      <formula2>9999999999</formula2>
    </dataValidation>
    <dataValidation type="whole" imeMode="halfAlpha" allowBlank="1" showInputMessage="1" showErrorMessage="1" error="有効な数字を入力してください" sqref="S264:T264" xr:uid="{2C80C44A-A0B3-41A9-A800-1139F0E1EAB8}">
      <formula1>0</formula1>
      <formula2>9999999999</formula2>
    </dataValidation>
    <dataValidation type="whole" imeMode="halfAlpha" allowBlank="1" showInputMessage="1" showErrorMessage="1" error="有効な数字を入力してください" sqref="S265:T265" xr:uid="{7B2F1AF5-E20F-451E-8165-17718A39C524}">
      <formula1>0</formula1>
      <formula2>9999999999</formula2>
    </dataValidation>
    <dataValidation type="whole" imeMode="halfAlpha" allowBlank="1" showInputMessage="1" showErrorMessage="1" error="有効な数字を入力してください" sqref="S266:T266" xr:uid="{A39EB168-1DB5-4145-8CEF-D7A1A3E6E5EC}">
      <formula1>0</formula1>
      <formula2>9999999999</formula2>
    </dataValidation>
    <dataValidation type="whole" imeMode="halfAlpha" allowBlank="1" showInputMessage="1" showErrorMessage="1" error="有効な数字を入力してください" sqref="S267:T267" xr:uid="{E45ABEC2-42C5-49C7-AB50-33480A6E575F}">
      <formula1>0</formula1>
      <formula2>9999999999</formula2>
    </dataValidation>
    <dataValidation type="date" imeMode="halfAlpha" allowBlank="1" showInputMessage="1" showErrorMessage="1" error="有効な日付を入力してください" sqref="N281:R281" xr:uid="{098B7014-18DE-4FA0-8F2F-BD3E47254AA1}">
      <formula1>92</formula1>
      <formula2>73415</formula2>
    </dataValidation>
    <dataValidation type="date" imeMode="halfAlpha" allowBlank="1" showInputMessage="1" showErrorMessage="1" error="有効な日付を入力してください" sqref="N282:R282" xr:uid="{DC327E1F-2D8B-4C66-8F92-486C1EC8CF01}">
      <formula1>92</formula1>
      <formula2>73415</formula2>
    </dataValidation>
    <dataValidation type="date" imeMode="halfAlpha" allowBlank="1" showInputMessage="1" showErrorMessage="1" error="有効な日付を入力してください" sqref="N283:R283" xr:uid="{73D2C9BE-14E0-4A44-BD7D-997F4B8BD86C}">
      <formula1>92</formula1>
      <formula2>73415</formula2>
    </dataValidation>
    <dataValidation type="date" imeMode="halfAlpha" allowBlank="1" showInputMessage="1" showErrorMessage="1" error="有効な日付を入力してください" sqref="N284:R284" xr:uid="{5D590A67-F5D4-4C23-B8F8-A678FB5B19BC}">
      <formula1>92</formula1>
      <formula2>73415</formula2>
    </dataValidation>
    <dataValidation type="date" imeMode="halfAlpha" allowBlank="1" showInputMessage="1" showErrorMessage="1" error="有効な日付を入力してください" sqref="N285:R285" xr:uid="{90421201-8A1E-4F20-BC0E-0077981D7C03}">
      <formula1>92</formula1>
      <formula2>73415</formula2>
    </dataValidation>
    <dataValidation type="date" imeMode="halfAlpha" allowBlank="1" showInputMessage="1" showErrorMessage="1" error="有効な日付を入力してください" sqref="N286:R286" xr:uid="{77311748-B40B-441B-B3D5-9C1456799626}">
      <formula1>92</formula1>
      <formula2>73415</formula2>
    </dataValidation>
    <dataValidation type="date" imeMode="halfAlpha" allowBlank="1" showInputMessage="1" showErrorMessage="1" error="有効な日付を入力してください" sqref="N287:R287" xr:uid="{75FFCA76-9316-4143-94FB-CF743A764E50}">
      <formula1>92</formula1>
      <formula2>73415</formula2>
    </dataValidation>
    <dataValidation type="date" imeMode="halfAlpha" allowBlank="1" showInputMessage="1" showErrorMessage="1" error="有効な日付を入力してください" sqref="N288:R288" xr:uid="{65478405-B1BE-41CA-85F4-9A37656671D6}">
      <formula1>92</formula1>
      <formula2>73415</formula2>
    </dataValidation>
    <dataValidation type="date" imeMode="halfAlpha" allowBlank="1" showInputMessage="1" showErrorMessage="1" error="有効な日付を入力してください" sqref="N289:R289" xr:uid="{9C271904-53EE-4E38-BBEB-9D34EF1E53D9}">
      <formula1>92</formula1>
      <formula2>73415</formula2>
    </dataValidation>
    <dataValidation type="date" imeMode="halfAlpha" allowBlank="1" showInputMessage="1" showErrorMessage="1" error="有効な日付を入力してください" sqref="N290:R290" xr:uid="{A699BE10-4155-46DF-95C0-E8CA858E5FBA}">
      <formula1>92</formula1>
      <formula2>73415</formula2>
    </dataValidation>
    <dataValidation type="date" imeMode="halfAlpha" allowBlank="1" showInputMessage="1" showErrorMessage="1" error="有効な日付を入力してください" sqref="N291:R291" xr:uid="{47DF889D-53B8-4121-ABD7-529408843913}">
      <formula1>92</formula1>
      <formula2>73415</formula2>
    </dataValidation>
    <dataValidation type="date" imeMode="halfAlpha" allowBlank="1" showInputMessage="1" showErrorMessage="1" error="有効な日付を入力してください" sqref="N292:R292" xr:uid="{E7883DDA-C0AB-4979-8F53-9EEE12823FC6}">
      <formula1>92</formula1>
      <formula2>73415</formula2>
    </dataValidation>
    <dataValidation type="date" imeMode="halfAlpha" allowBlank="1" showInputMessage="1" showErrorMessage="1" error="有効な日付を入力してください" sqref="N293:R293" xr:uid="{E9ED5E24-0129-47A1-83B3-271072C5805D}">
      <formula1>92</formula1>
      <formula2>73415</formula2>
    </dataValidation>
    <dataValidation type="date" imeMode="halfAlpha" allowBlank="1" showInputMessage="1" showErrorMessage="1" error="有効な日付を入力してください" sqref="N294:R294" xr:uid="{5E3746BD-EC50-42BF-8CB5-771B44403C2A}">
      <formula1>92</formula1>
      <formula2>73415</formula2>
    </dataValidation>
    <dataValidation type="date" imeMode="halfAlpha" allowBlank="1" showInputMessage="1" showErrorMessage="1" error="有効な日付を入力してください" sqref="N295:R295" xr:uid="{D92E6FFA-4077-4320-B293-13FB8FDF9B2D}">
      <formula1>92</formula1>
      <formula2>73415</formula2>
    </dataValidation>
    <dataValidation type="list" imeMode="halfAlpha" allowBlank="1" showInputMessage="1" showErrorMessage="1" error="リストから選択してください" sqref="F300:I302" xr:uid="{FDD667EB-74F3-4281-BD24-4298A803101E}">
      <formula1>"①,②,③,　"</formula1>
    </dataValidation>
    <dataValidation type="list" imeMode="halfAlpha" allowBlank="1" showInputMessage="1" showErrorMessage="1" error="リストから選択してください" sqref="P300" xr:uid="{DECA4561-3609-48B3-A07B-0FF32D9371F9}">
      <formula1>"○,　"</formula1>
    </dataValidation>
    <dataValidation type="list" imeMode="halfAlpha" allowBlank="1" showInputMessage="1" showErrorMessage="1" error="リストから選択してください" sqref="P301" xr:uid="{3436A227-4087-47E9-AB76-EDA905C02DAF}">
      <formula1>"○,　"</formula1>
    </dataValidation>
    <dataValidation type="list" imeMode="halfAlpha" allowBlank="1" showInputMessage="1" showErrorMessage="1" error="リストから選択してください" sqref="P302" xr:uid="{43858540-F8DA-46D3-BC7B-FA9F45D79CE4}">
      <formula1>"○,　"</formula1>
    </dataValidation>
    <dataValidation type="list" imeMode="halfAlpha" allowBlank="1" showInputMessage="1" showErrorMessage="1" error="リストから選択してください" sqref="F303:I317" xr:uid="{1B76BA4B-C552-46FB-8AF7-4A1C9E441ABE}">
      <formula1>"①,②,③,　"</formula1>
    </dataValidation>
    <dataValidation type="list" imeMode="halfAlpha" allowBlank="1" showInputMessage="1" showErrorMessage="1" error="リストから選択してください" sqref="P303" xr:uid="{5F22BB1A-4AFB-42A1-9B97-911A1C3A6875}">
      <formula1>"○,　"</formula1>
    </dataValidation>
    <dataValidation type="list" imeMode="halfAlpha" allowBlank="1" showInputMessage="1" showErrorMessage="1" error="リストから選択してください" sqref="P304" xr:uid="{245C370E-77CF-4F74-9C5C-78A7D56B5A77}">
      <formula1>"○,　"</formula1>
    </dataValidation>
    <dataValidation type="list" imeMode="halfAlpha" allowBlank="1" showInputMessage="1" showErrorMessage="1" error="リストから選択してください" sqref="P305" xr:uid="{B086EDF2-46C0-40BE-A4BA-1D703F7089BB}">
      <formula1>"○,　"</formula1>
    </dataValidation>
    <dataValidation type="list" imeMode="halfAlpha" allowBlank="1" showInputMessage="1" showErrorMessage="1" error="リストから選択してください" sqref="P306" xr:uid="{90272A3D-2CF5-4DD8-BD7B-444488C06BAE}">
      <formula1>"○,　"</formula1>
    </dataValidation>
    <dataValidation type="list" imeMode="halfAlpha" allowBlank="1" showInputMessage="1" showErrorMessage="1" error="リストから選択してください" sqref="P307" xr:uid="{C544B44A-3AA5-4F39-8D92-78C4B47BFEE2}">
      <formula1>"○,　"</formula1>
    </dataValidation>
    <dataValidation type="list" imeMode="halfAlpha" allowBlank="1" showInputMessage="1" showErrorMessage="1" error="リストから選択してください" sqref="P308" xr:uid="{6440B008-7D9C-4808-8B1C-CF2E532919C3}">
      <formula1>"○,　"</formula1>
    </dataValidation>
    <dataValidation type="list" imeMode="halfAlpha" allowBlank="1" showInputMessage="1" showErrorMessage="1" error="リストから選択してください" sqref="P309" xr:uid="{02FE5206-A35E-44CA-9449-C967B6D491B4}">
      <formula1>"○,　"</formula1>
    </dataValidation>
    <dataValidation type="list" imeMode="halfAlpha" allowBlank="1" showInputMessage="1" showErrorMessage="1" error="リストから選択してください" sqref="P310" xr:uid="{C7E3BE51-6E90-44A3-B02C-37545DED6869}">
      <formula1>"○,　"</formula1>
    </dataValidation>
    <dataValidation type="list" imeMode="halfAlpha" allowBlank="1" showInputMessage="1" showErrorMessage="1" error="リストから選択してください" sqref="P311" xr:uid="{297F6482-CA19-4BC6-AE1E-D51951248F5F}">
      <formula1>"○,　"</formula1>
    </dataValidation>
    <dataValidation type="list" imeMode="halfAlpha" allowBlank="1" showInputMessage="1" showErrorMessage="1" error="リストから選択してください" sqref="P312" xr:uid="{275142DC-0E40-4F41-8D43-1BFC840CBF06}">
      <formula1>"○,　"</formula1>
    </dataValidation>
    <dataValidation type="list" imeMode="halfAlpha" allowBlank="1" showInputMessage="1" showErrorMessage="1" error="リストから選択してください" sqref="P313" xr:uid="{8F27649A-CD1D-4F4D-9168-875F60FC378C}">
      <formula1>"○,　"</formula1>
    </dataValidation>
    <dataValidation type="list" imeMode="halfAlpha" allowBlank="1" showInputMessage="1" showErrorMessage="1" error="リストから選択してください" sqref="P314" xr:uid="{024031DF-C5A1-47AE-8B83-9ABFD2AD9098}">
      <formula1>"○,　"</formula1>
    </dataValidation>
    <dataValidation type="list" imeMode="halfAlpha" allowBlank="1" showInputMessage="1" showErrorMessage="1" error="リストから選択してください" sqref="P315" xr:uid="{F42E1046-F0FD-4465-A693-602C839F1AB0}">
      <formula1>"○,　"</formula1>
    </dataValidation>
    <dataValidation type="list" imeMode="halfAlpha" allowBlank="1" showInputMessage="1" showErrorMessage="1" error="リストから選択してください" sqref="P316" xr:uid="{1CCA7718-E210-468B-A74F-BCDCB43F715A}">
      <formula1>"○,　"</formula1>
    </dataValidation>
    <dataValidation type="list" imeMode="halfAlpha" allowBlank="1" showInputMessage="1" showErrorMessage="1" error="リストから選択してください" sqref="P317" xr:uid="{D6E5CD30-3536-4426-9560-C2C5A4B8AB59}">
      <formula1>"○,　"</formula1>
    </dataValidation>
    <dataValidation type="list" imeMode="halfAlpha" allowBlank="1" showInputMessage="1" showErrorMessage="1" error="リストから選択してください" sqref="F318:I347" xr:uid="{4324079D-BBC7-4AF0-8AB0-069C5D1530CE}">
      <formula1>"①,②,③,　"</formula1>
    </dataValidation>
    <dataValidation type="list" imeMode="halfAlpha" allowBlank="1" showInputMessage="1" showErrorMessage="1" error="リストから選択してください" sqref="P318" xr:uid="{669CD9B8-E65B-415B-9A8D-75D4E2B8220A}">
      <formula1>"○,　"</formula1>
    </dataValidation>
    <dataValidation type="list" imeMode="halfAlpha" allowBlank="1" showInputMessage="1" showErrorMessage="1" error="リストから選択してください" sqref="Q318" xr:uid="{C7A1F292-6347-4694-9EE4-C7A1313A44F3}">
      <formula1>"○,　"</formula1>
    </dataValidation>
    <dataValidation type="list" imeMode="halfAlpha" allowBlank="1" showInputMessage="1" showErrorMessage="1" error="リストから選択してください" sqref="P319" xr:uid="{8249682A-82CE-4FE6-9DEE-F57661105826}">
      <formula1>"○,　"</formula1>
    </dataValidation>
    <dataValidation type="list" imeMode="halfAlpha" allowBlank="1" showInputMessage="1" showErrorMessage="1" error="リストから選択してください" sqref="Q319" xr:uid="{C6E4DA3E-F4AA-4420-93B7-13A1BC539459}">
      <formula1>"○,　"</formula1>
    </dataValidation>
    <dataValidation type="list" imeMode="halfAlpha" allowBlank="1" showInputMessage="1" showErrorMessage="1" error="リストから選択してください" sqref="P320" xr:uid="{3C011CED-422F-4E92-B87C-A558B1517753}">
      <formula1>"○,　"</formula1>
    </dataValidation>
    <dataValidation type="list" imeMode="halfAlpha" allowBlank="1" showInputMessage="1" showErrorMessage="1" error="リストから選択してください" sqref="Q320" xr:uid="{A090EB89-5F70-4CD1-8948-B19CD951562F}">
      <formula1>"○,　"</formula1>
    </dataValidation>
    <dataValidation type="list" imeMode="halfAlpha" allowBlank="1" showInputMessage="1" showErrorMessage="1" error="リストから選択してください" sqref="P321" xr:uid="{4D3A550E-A72B-4AD6-A40D-6C87CE785B18}">
      <formula1>"○,　"</formula1>
    </dataValidation>
    <dataValidation type="list" imeMode="halfAlpha" allowBlank="1" showInputMessage="1" showErrorMessage="1" error="リストから選択してください" sqref="Q321" xr:uid="{17039559-3B2D-4666-9D6F-76A56A3E9C1E}">
      <formula1>"○,　"</formula1>
    </dataValidation>
    <dataValidation type="list" imeMode="halfAlpha" allowBlank="1" showInputMessage="1" showErrorMessage="1" error="リストから選択してください" sqref="P322" xr:uid="{86681752-0696-42D4-BF85-BD2BDEEFE3B0}">
      <formula1>"○,　"</formula1>
    </dataValidation>
    <dataValidation type="list" imeMode="halfAlpha" allowBlank="1" showInputMessage="1" showErrorMessage="1" error="リストから選択してください" sqref="Q322" xr:uid="{FF1BFBBD-B020-4D2F-AEB5-05A2620F2E03}">
      <formula1>"○,　"</formula1>
    </dataValidation>
    <dataValidation type="list" imeMode="halfAlpha" allowBlank="1" showInputMessage="1" showErrorMessage="1" error="リストから選択してください" sqref="P323" xr:uid="{12B196E6-4C0B-4BAB-B6F6-272ECF168E05}">
      <formula1>"○,　"</formula1>
    </dataValidation>
    <dataValidation type="list" imeMode="halfAlpha" allowBlank="1" showInputMessage="1" showErrorMessage="1" error="リストから選択してください" sqref="Q323" xr:uid="{4A11E126-264B-4B3E-858E-B6D34567F087}">
      <formula1>"○,　"</formula1>
    </dataValidation>
    <dataValidation type="list" imeMode="halfAlpha" allowBlank="1" showInputMessage="1" showErrorMessage="1" error="リストから選択してください" sqref="P324" xr:uid="{3B25BE2E-1641-41F3-8277-9C25FFA32956}">
      <formula1>"○,　"</formula1>
    </dataValidation>
    <dataValidation type="list" imeMode="halfAlpha" allowBlank="1" showInputMessage="1" showErrorMessage="1" error="リストから選択してください" sqref="Q324" xr:uid="{EABB1C80-60F1-4007-81A4-84D205FE06B4}">
      <formula1>"○,　"</formula1>
    </dataValidation>
    <dataValidation type="list" imeMode="halfAlpha" allowBlank="1" showInputMessage="1" showErrorMessage="1" error="リストから選択してください" sqref="P325" xr:uid="{F34716B9-73EC-40B3-86A5-971027BDAA40}">
      <formula1>"○,　"</formula1>
    </dataValidation>
    <dataValidation type="list" imeMode="halfAlpha" allowBlank="1" showInputMessage="1" showErrorMessage="1" error="リストから選択してください" sqref="Q325" xr:uid="{EBC277F1-0622-4F41-BD73-7A2DA1A9847E}">
      <formula1>"○,　"</formula1>
    </dataValidation>
    <dataValidation type="list" imeMode="halfAlpha" allowBlank="1" showInputMessage="1" showErrorMessage="1" error="リストから選択してください" sqref="P326" xr:uid="{D2F42ED1-D301-4739-B155-22DDB805A07E}">
      <formula1>"○,　"</formula1>
    </dataValidation>
    <dataValidation type="list" imeMode="halfAlpha" allowBlank="1" showInputMessage="1" showErrorMessage="1" error="リストから選択してください" sqref="Q326" xr:uid="{941F1418-46BB-42DA-9095-0160518AEC9D}">
      <formula1>"○,　"</formula1>
    </dataValidation>
    <dataValidation type="list" imeMode="halfAlpha" allowBlank="1" showInputMessage="1" showErrorMessage="1" error="リストから選択してください" sqref="P327" xr:uid="{430006F1-12ED-46D1-85DF-487ADF1BCDB8}">
      <formula1>"○,　"</formula1>
    </dataValidation>
    <dataValidation type="list" imeMode="halfAlpha" allowBlank="1" showInputMessage="1" showErrorMessage="1" error="リストから選択してください" sqref="Q327" xr:uid="{206B7E18-14F0-491B-96C2-43C5700F8B5F}">
      <formula1>"○,　"</formula1>
    </dataValidation>
    <dataValidation type="list" imeMode="halfAlpha" allowBlank="1" showInputMessage="1" showErrorMessage="1" error="リストから選択してください" sqref="P328" xr:uid="{C01D7292-5B42-4C2D-B274-09458E43A488}">
      <formula1>"○,　"</formula1>
    </dataValidation>
    <dataValidation type="list" imeMode="halfAlpha" allowBlank="1" showInputMessage="1" showErrorMessage="1" error="リストから選択してください" sqref="Q328" xr:uid="{00DF6364-4D39-44BE-97F1-275314F72904}">
      <formula1>"○,　"</formula1>
    </dataValidation>
    <dataValidation type="list" imeMode="halfAlpha" allowBlank="1" showInputMessage="1" showErrorMessage="1" error="リストから選択してください" sqref="P329" xr:uid="{A2D488A8-E2B7-4F97-B52A-2A5C9732A3B4}">
      <formula1>"○,　"</formula1>
    </dataValidation>
    <dataValidation type="list" imeMode="halfAlpha" allowBlank="1" showInputMessage="1" showErrorMessage="1" error="リストから選択してください" sqref="Q329" xr:uid="{FC73EA58-9E5B-4291-95EC-C209AF3E45ED}">
      <formula1>"○,　"</formula1>
    </dataValidation>
    <dataValidation type="list" imeMode="halfAlpha" allowBlank="1" showInputMessage="1" showErrorMessage="1" error="リストから選択してください" sqref="P330" xr:uid="{A11DA8B6-4BF6-439F-915D-3D6AD47A49D7}">
      <formula1>"○,　"</formula1>
    </dataValidation>
    <dataValidation type="list" imeMode="halfAlpha" allowBlank="1" showInputMessage="1" showErrorMessage="1" error="リストから選択してください" sqref="Q330" xr:uid="{82E56AFB-38BD-43B4-838E-54FA19CED8CD}">
      <formula1>"○,　"</formula1>
    </dataValidation>
    <dataValidation type="list" imeMode="halfAlpha" allowBlank="1" showInputMessage="1" showErrorMessage="1" error="リストから選択してください" sqref="P331" xr:uid="{A7E0CC34-5A67-42AA-B41D-7AC76718D4A6}">
      <formula1>"○,　"</formula1>
    </dataValidation>
    <dataValidation type="list" imeMode="halfAlpha" allowBlank="1" showInputMessage="1" showErrorMessage="1" error="リストから選択してください" sqref="Q331" xr:uid="{4ECF15D1-FEE6-4563-A913-60EC33FA0F85}">
      <formula1>"○,　"</formula1>
    </dataValidation>
    <dataValidation type="list" imeMode="halfAlpha" allowBlank="1" showInputMessage="1" showErrorMessage="1" error="リストから選択してください" sqref="P332" xr:uid="{F4E7F747-E785-4342-819E-57301537453F}">
      <formula1>"○,　"</formula1>
    </dataValidation>
    <dataValidation type="list" imeMode="halfAlpha" allowBlank="1" showInputMessage="1" showErrorMessage="1" error="リストから選択してください" sqref="Q332" xr:uid="{DF269963-965A-4B05-8BDC-D340F24FAB51}">
      <formula1>"○,　"</formula1>
    </dataValidation>
    <dataValidation type="list" imeMode="halfAlpha" allowBlank="1" showInputMessage="1" showErrorMessage="1" error="リストから選択してください" sqref="P333" xr:uid="{40D0FCAE-3E36-4688-87ED-D1E1A8F78B52}">
      <formula1>"○,　"</formula1>
    </dataValidation>
    <dataValidation type="list" imeMode="halfAlpha" allowBlank="1" showInputMessage="1" showErrorMessage="1" error="リストから選択してください" sqref="Q333" xr:uid="{03CABCBF-CD0D-4A0E-9A4B-B53CBDE10619}">
      <formula1>"○,　"</formula1>
    </dataValidation>
    <dataValidation type="list" imeMode="halfAlpha" allowBlank="1" showInputMessage="1" showErrorMessage="1" error="リストから選択してください" sqref="P334" xr:uid="{120A6D19-F10E-4BCB-A02B-45CFADE6FF36}">
      <formula1>"○,　"</formula1>
    </dataValidation>
    <dataValidation type="list" imeMode="halfAlpha" allowBlank="1" showInputMessage="1" showErrorMessage="1" error="リストから選択してください" sqref="Q334" xr:uid="{7D7FF6E5-E4FF-46D2-B79E-DD5E196D6932}">
      <formula1>"○,　"</formula1>
    </dataValidation>
    <dataValidation type="list" imeMode="halfAlpha" allowBlank="1" showInputMessage="1" showErrorMessage="1" error="リストから選択してください" sqref="P335" xr:uid="{77B38387-12BF-476C-B553-863189DE0006}">
      <formula1>"○,　"</formula1>
    </dataValidation>
    <dataValidation type="list" imeMode="halfAlpha" allowBlank="1" showInputMessage="1" showErrorMessage="1" error="リストから選択してください" sqref="Q335" xr:uid="{4F29259F-7668-44A5-AA28-2FEC8398D089}">
      <formula1>"○,　"</formula1>
    </dataValidation>
    <dataValidation type="list" imeMode="halfAlpha" allowBlank="1" showInputMessage="1" showErrorMessage="1" error="リストから選択してください" sqref="P336" xr:uid="{3A936F59-34EF-4535-AFB6-45451382DF9A}">
      <formula1>"○,　"</formula1>
    </dataValidation>
    <dataValidation type="list" imeMode="halfAlpha" allowBlank="1" showInputMessage="1" showErrorMessage="1" error="リストから選択してください" sqref="Q336" xr:uid="{E0B4AD03-4C5F-46C4-A8D2-70C3CB47B74F}">
      <formula1>"○,　"</formula1>
    </dataValidation>
    <dataValidation type="list" imeMode="halfAlpha" allowBlank="1" showInputMessage="1" showErrorMessage="1" error="リストから選択してください" sqref="P337" xr:uid="{73A087C5-69E1-4DC5-BA80-9C2E138E2A26}">
      <formula1>"○,　"</formula1>
    </dataValidation>
    <dataValidation type="list" imeMode="halfAlpha" allowBlank="1" showInputMessage="1" showErrorMessage="1" error="リストから選択してください" sqref="Q337" xr:uid="{0E4873EC-00F2-4D04-9A3A-66F446A24432}">
      <formula1>"○,　"</formula1>
    </dataValidation>
    <dataValidation type="list" imeMode="halfAlpha" allowBlank="1" showInputMessage="1" showErrorMessage="1" error="リストから選択してください" sqref="P338" xr:uid="{7472632D-2F57-4861-93F6-CF0F2A7A6CAA}">
      <formula1>"○,　"</formula1>
    </dataValidation>
    <dataValidation type="list" imeMode="halfAlpha" allowBlank="1" showInputMessage="1" showErrorMessage="1" error="リストから選択してください" sqref="Q338" xr:uid="{4D917CD8-4754-458B-BEE1-E4E6E6F66649}">
      <formula1>"○,　"</formula1>
    </dataValidation>
    <dataValidation type="list" imeMode="halfAlpha" allowBlank="1" showInputMessage="1" showErrorMessage="1" error="リストから選択してください" sqref="P339" xr:uid="{F3096076-6AC1-478A-A352-6055B03FB486}">
      <formula1>"○,　"</formula1>
    </dataValidation>
    <dataValidation type="list" imeMode="halfAlpha" allowBlank="1" showInputMessage="1" showErrorMessage="1" error="リストから選択してください" sqref="P340" xr:uid="{66E63827-B025-4225-9CB4-9E69A93FA3CE}">
      <formula1>"○,　"</formula1>
    </dataValidation>
    <dataValidation type="list" imeMode="halfAlpha" allowBlank="1" showInputMessage="1" showErrorMessage="1" error="リストから選択してください" sqref="P341" xr:uid="{52474440-39B9-4BC1-A9DA-469C0B408A89}">
      <formula1>"○,　"</formula1>
    </dataValidation>
    <dataValidation type="list" imeMode="halfAlpha" allowBlank="1" showInputMessage="1" showErrorMessage="1" error="リストから選択してください" sqref="P342" xr:uid="{71166B94-403F-4D65-8E18-C3578F1CF9C6}">
      <formula1>"○,　"</formula1>
    </dataValidation>
    <dataValidation type="list" imeMode="halfAlpha" allowBlank="1" showInputMessage="1" showErrorMessage="1" error="リストから選択してください" sqref="P343" xr:uid="{833DEF6A-465E-42D4-930E-BB5A568C64B5}">
      <formula1>"○,　"</formula1>
    </dataValidation>
    <dataValidation type="list" imeMode="halfAlpha" allowBlank="1" showInputMessage="1" showErrorMessage="1" error="リストから選択してください" sqref="P344" xr:uid="{B1FFF229-E198-4A2A-BD07-F9BFB56DE269}">
      <formula1>"○,　"</formula1>
    </dataValidation>
    <dataValidation type="list" imeMode="halfAlpha" allowBlank="1" showInputMessage="1" showErrorMessage="1" error="リストから選択してください" sqref="P345" xr:uid="{E1D75727-A250-4BEC-9826-7167794ADD3F}">
      <formula1>"○,　"</formula1>
    </dataValidation>
    <dataValidation type="list" imeMode="halfAlpha" allowBlank="1" showInputMessage="1" showErrorMessage="1" error="リストから選択してください" sqref="P346" xr:uid="{19C7AE08-0584-4A39-BE60-5D39473FF2A9}">
      <formula1>"○,　"</formula1>
    </dataValidation>
    <dataValidation type="list" imeMode="halfAlpha" allowBlank="1" showInputMessage="1" showErrorMessage="1" error="リストから選択してください" sqref="P347" xr:uid="{64707CD6-7904-4E59-8944-7A6567A7B0A0}">
      <formula1>"○,　"</formula1>
    </dataValidation>
    <dataValidation type="list" imeMode="halfAlpha" allowBlank="1" showInputMessage="1" showErrorMessage="1" error="リストから選択してください" sqref="F348:I348" xr:uid="{52A25275-6ACD-4B3C-98F2-D26464990437}">
      <formula1>"①,②,③,　"</formula1>
    </dataValidation>
    <dataValidation type="list" imeMode="halfAlpha" allowBlank="1" showInputMessage="1" showErrorMessage="1" error="リストから選択してください" sqref="P348" xr:uid="{A82D1A48-9D2C-4C02-B844-8E3792842237}">
      <formula1>"○,　"</formula1>
    </dataValidation>
    <dataValidation type="list" imeMode="halfAlpha" allowBlank="1" showInputMessage="1" showErrorMessage="1" error="リストから選択してください" sqref="F349:I358" xr:uid="{D9B6D6FA-1D2B-4598-BD24-1DBF0C5E35B7}">
      <formula1>"①,②,③,　"</formula1>
    </dataValidation>
    <dataValidation type="list" imeMode="halfAlpha" allowBlank="1" showInputMessage="1" showErrorMessage="1" error="リストから選択してください" sqref="P349" xr:uid="{6AFAEB56-FBDC-4424-B3DD-43C3F21DABFA}">
      <formula1>"○,　"</formula1>
    </dataValidation>
    <dataValidation type="list" imeMode="halfAlpha" allowBlank="1" showInputMessage="1" showErrorMessage="1" error="リストから選択してください" sqref="Q349" xr:uid="{837B1B7F-FDF2-4343-B51F-78BF407F757F}">
      <formula1>"○,　"</formula1>
    </dataValidation>
    <dataValidation type="list" imeMode="halfAlpha" allowBlank="1" showInputMessage="1" showErrorMessage="1" error="リストから選択してください" sqref="P350" xr:uid="{539DA8E0-1FE1-4563-BF64-BF74D3E594BB}">
      <formula1>"○,　"</formula1>
    </dataValidation>
    <dataValidation type="list" imeMode="halfAlpha" allowBlank="1" showInputMessage="1" showErrorMessage="1" error="リストから選択してください" sqref="Q350" xr:uid="{4A859FA9-9773-4357-BCC5-671831465CB5}">
      <formula1>"○,　"</formula1>
    </dataValidation>
    <dataValidation type="list" imeMode="halfAlpha" allowBlank="1" showInputMessage="1" showErrorMessage="1" error="リストから選択してください" sqref="P351" xr:uid="{2801E08A-1797-425B-9D9E-93C5C24A1B9D}">
      <formula1>"○,　"</formula1>
    </dataValidation>
    <dataValidation type="list" imeMode="halfAlpha" allowBlank="1" showInputMessage="1" showErrorMessage="1" error="リストから選択してください" sqref="Q351" xr:uid="{0A4FF481-FE26-4857-9C38-63F0DF08723E}">
      <formula1>"○,　"</formula1>
    </dataValidation>
    <dataValidation type="list" imeMode="halfAlpha" allowBlank="1" showInputMessage="1" showErrorMessage="1" error="リストから選択してください" sqref="P352" xr:uid="{1EFAD302-9620-48B8-AE55-A3A228A2FF54}">
      <formula1>"○,　"</formula1>
    </dataValidation>
    <dataValidation type="list" imeMode="halfAlpha" allowBlank="1" showInputMessage="1" showErrorMessage="1" error="リストから選択してください" sqref="Q352" xr:uid="{0A4036D5-E036-406B-B56E-9ADEF2AB2615}">
      <formula1>"○,　"</formula1>
    </dataValidation>
    <dataValidation type="list" imeMode="halfAlpha" allowBlank="1" showInputMessage="1" showErrorMessage="1" error="リストから選択してください" sqref="P353" xr:uid="{EAF9156F-7E2D-4D6A-979C-C58BB88B08A3}">
      <formula1>"○,　"</formula1>
    </dataValidation>
    <dataValidation type="list" imeMode="halfAlpha" allowBlank="1" showInputMessage="1" showErrorMessage="1" error="リストから選択してください" sqref="Q353" xr:uid="{90A8BD41-57BB-43E3-973C-86A0E00769B2}">
      <formula1>"○,　"</formula1>
    </dataValidation>
    <dataValidation type="list" imeMode="halfAlpha" allowBlank="1" showInputMessage="1" showErrorMessage="1" error="リストから選択してください" sqref="P354" xr:uid="{42A12486-9A33-49F8-B627-AF2ABD6BC16B}">
      <formula1>"○,　"</formula1>
    </dataValidation>
    <dataValidation type="list" imeMode="halfAlpha" allowBlank="1" showInputMessage="1" showErrorMessage="1" error="リストから選択してください" sqref="Q354" xr:uid="{4C36E0E3-712F-4FDC-ABAD-62BCC1ACD906}">
      <formula1>"○,　"</formula1>
    </dataValidation>
    <dataValidation type="list" imeMode="halfAlpha" allowBlank="1" showInputMessage="1" showErrorMessage="1" error="リストから選択してください" sqref="P355" xr:uid="{EF00A59A-2939-4A92-BE5C-D849E9DA179E}">
      <formula1>"○,　"</formula1>
    </dataValidation>
    <dataValidation type="list" imeMode="halfAlpha" allowBlank="1" showInputMessage="1" showErrorMessage="1" error="リストから選択してください" sqref="Q355" xr:uid="{8A90EB0B-FD72-4B56-B5F0-EC28DA96F0A6}">
      <formula1>"○,　"</formula1>
    </dataValidation>
    <dataValidation type="list" imeMode="halfAlpha" allowBlank="1" showInputMessage="1" showErrorMessage="1" error="リストから選択してください" sqref="P356" xr:uid="{2DF05F27-1C82-4CCB-946B-5E8D81784575}">
      <formula1>"○,　"</formula1>
    </dataValidation>
    <dataValidation type="list" imeMode="halfAlpha" allowBlank="1" showInputMessage="1" showErrorMessage="1" error="リストから選択してください" sqref="Q356" xr:uid="{D831BEED-251F-4232-A4F7-04EFEBE4537E}">
      <formula1>"○,　"</formula1>
    </dataValidation>
    <dataValidation type="list" imeMode="halfAlpha" allowBlank="1" showInputMessage="1" showErrorMessage="1" error="リストから選択してください" sqref="P357" xr:uid="{3642CB9E-5795-46E6-BF32-BD530F8A9B1C}">
      <formula1>"○,　"</formula1>
    </dataValidation>
    <dataValidation type="list" imeMode="halfAlpha" allowBlank="1" showInputMessage="1" showErrorMessage="1" error="リストから選択してください" sqref="P358" xr:uid="{9CBD47AC-9E68-4B9F-A8D3-7C5806245BF5}">
      <formula1>"○,　"</formula1>
    </dataValidation>
    <dataValidation type="list" imeMode="halfAlpha" allowBlank="1" showInputMessage="1" showErrorMessage="1" error="リストから選択してください" sqref="F359:I363" xr:uid="{2133508A-FF5D-435B-8970-34A69A64B472}">
      <formula1>"①,②,③,　"</formula1>
    </dataValidation>
    <dataValidation type="list" imeMode="halfAlpha" allowBlank="1" showInputMessage="1" showErrorMessage="1" error="リストから選択してください" sqref="P359" xr:uid="{F2DB2417-DBB8-4780-A06B-538C1E28B875}">
      <formula1>"○,　"</formula1>
    </dataValidation>
    <dataValidation type="list" imeMode="halfAlpha" allowBlank="1" showInputMessage="1" showErrorMessage="1" error="リストから選択してください" sqref="P360" xr:uid="{D4E156A1-441E-4432-B186-140D2532EB07}">
      <formula1>"○,　"</formula1>
    </dataValidation>
    <dataValidation type="list" imeMode="halfAlpha" allowBlank="1" showInputMessage="1" showErrorMessage="1" error="リストから選択してください" sqref="P361" xr:uid="{9FBD8D32-E91D-4790-A98E-E0FB2332DB96}">
      <formula1>"○,　"</formula1>
    </dataValidation>
    <dataValidation type="list" imeMode="halfAlpha" allowBlank="1" showInputMessage="1" showErrorMessage="1" error="リストから選択してください" sqref="P362" xr:uid="{19A4AC39-957E-4217-80D1-590B56E201F6}">
      <formula1>"○,　"</formula1>
    </dataValidation>
    <dataValidation type="list" imeMode="halfAlpha" allowBlank="1" showInputMessage="1" showErrorMessage="1" error="リストから選択してください" sqref="P363" xr:uid="{3A3C45D0-85E8-43E4-93D3-846E6664A745}">
      <formula1>"○,　"</formula1>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76"/>
  </cols>
  <sheetData>
    <row r="1" spans="1:1" x14ac:dyDescent="0.15">
      <c r="A1" s="17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76" t="str">
        <f>"@神奈川県@和歌山県@鹿児島県@"</f>
        <v>@神奈川県@和歌山県@鹿児島県@</v>
      </c>
    </row>
    <row r="3" spans="1:1" x14ac:dyDescent="0.15">
      <c r="A3" s="176" t="s">
        <v>236</v>
      </c>
    </row>
    <row r="4" spans="1:1" x14ac:dyDescent="0.15">
      <c r="A4" s="176" t="s">
        <v>237</v>
      </c>
    </row>
  </sheetData>
  <sheetProtection algorithmName="SHA-512" hashValue="zqBNUXx9/gr4Czop5p1ExA0pK/Tnmg24ETf9f/HE7dzz8VZUgUMe7BKhoeaYeMEqudNIyosaM1FGMcv445O6ZQ==" saltValue="PwioFlatc/iLa50w7zAP9Q=="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2022-10-13T05:41:08Z</cp:lastPrinted>
  <dcterms:created xsi:type="dcterms:W3CDTF">2018-07-20T07:50:20Z</dcterms:created>
  <dcterms:modified xsi:type="dcterms:W3CDTF">2024-11-15T08:20:53Z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