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上下水道\上下水道課G\下水会計\経営比較分析表\経営比較分析表（HP用）\R3\回答様式\【経営比較分析表】2020_273210_47_1718\"/>
    </mc:Choice>
  </mc:AlternateContent>
  <workbookProtection workbookAlgorithmName="SHA-512" workbookHashValue="T4EFusGGoNxBp1YD56L0RzV+ZIqBSGB37439GK7e9IEZ+BCMglHfF7uQdz5awHh4JO/3bNh6qPk63DEiCiIapQ==" workbookSaltValue="ujZpTLTOavCUfaPGJ8z6O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<sst xmlns="http://schemas.openxmlformats.org/spreadsheetml/2006/main" count="247" uniqueCount="119">
  <si>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</si>
  <si>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</si>
  <si>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</si>
  <si>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</si>
  <si>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</si>
  <si>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</si>
  <si>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</si>
  <si>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</si>
  <si>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</si>
  <si>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</si>
  <si>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</si>
  <si>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</si>
  <si>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</si>
  <si>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</si>
  <si>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</si>
  <si>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</si>
  <si>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</si>
  <si>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</si>
  <si>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</si>
  <si>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</si>
  <si>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</si>
  <si>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</si>
  <si>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</si>
  <si>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</si>
  <si>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</si>
  <si>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</si>
  <si>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</si>
  <si>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</si>
  <si>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</si>
  <si>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</si>
  <si>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</si>
  <si>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</si>
  <si>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</si>
  <si>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</si>
  <si>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</si>
  <si>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</si>
  <si>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</si>
  <si>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</si>
  <si>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</si>
  <si>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</si>
  <si>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</si>
  <si>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</si>
  <si>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</si>
  <si>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</si>
  <si>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</si>
  <si>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</si>
  <si>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</si>
  <si>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</si>
  <si>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</si>
  <si>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</si>
  <si>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</si>
  <si>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</si>
  <si>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</si>
  <si>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</si>
  <si>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</si>
  <si>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</si>
  <si>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</si>
  <si>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</si>
  <si>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</si>
  <si>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</si>
  <si>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</si>
  <si>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</si>
  <si>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</si>
  <si>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</si>
  <si>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</si>
  <si>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</si>
  <si>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</si>
  <si>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</si>
  <si>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</si>
  <si>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</si>
  <si>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</si>
  <si>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</si>
  <si>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</si>
  <si>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</si>
  <si>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</si>
  <si>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</si>
  <si>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</si>
  <si>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</si>
  <si>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</si>
  <si>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</si>
  <si>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</si>
  <si>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</si>
  <si>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</si>
  <si>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</si>
  <si>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</si>
  <si>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</si>
  <si>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</si>
  <si>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</si>
  <si>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</si>
  <si>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</si>
  <si>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</si>
  <si>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</si>
  <si>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</si>
  <si>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</si>
  <si>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</si>
  <si>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</si>
  <si>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</si>
  <si>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豊能町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</si>
  <si>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</si>
  <si>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</si>
  <si>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</si>
  <si>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</si>
  <si>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</si>
  <si>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</si>
  <si>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</si>
  <si>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</si>
  <si>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</si>
  <si>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</si>
  <si>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</si>
  <si>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</si>
  <si>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</si>
  <si>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</si>
  <si>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</si>
  <si>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</si>
  <si>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</si>
  <si>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</si>
  <si>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浄化槽が設置されてから20年であるため、耐用年数等を考慮すれば大規模な修繕の実施は当分の間ない。
　このため、現在のところ、損傷部の修繕等の維持管理を実施している。</t>
    <phoneticPr fontId="4"/>
  </si>
  <si>
    <t>　収益的収支比率については、一般会計繰入金の減少により低下している。また、浄化槽設置時の起債の償還金が大きいため、企業債残高対事業規模比率、汚水処理原価については、類似団体平均値より大きくなり、経費回収率は同じ理由により全国平均値等と比較して低くなっている。
　施設利用率が類似団体平均値と比較して低くなっているのは、過疎化等に伴う人口減少により、処理能力水量が処理水量を上回っている状況にあるからである。
　なお、水洗化率は100％になっており、新たに浄化槽を整備することはない。</t>
    <rPh sb="184" eb="185">
      <t>リョウ</t>
    </rPh>
    <rPh sb="186" eb="188">
      <t>ウワマワ</t>
    </rPh>
    <phoneticPr fontId="4"/>
  </si>
  <si>
    <t>　処理区域内人口が少ないことから、料金収入で事業費を賄うことが難しく、事業開始当初から一般会計繰入金により本事業の赤字を全額補填されている。
　今後、新たな起債の見込みも少なく、計画的に償還していることから、令和12年度（2030年度）に完済の予定となっている。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</si>
</sst>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0AA-4ADE-BEE7-33466C067B74}"/>
            </c:ext>
          </c:extLst>
        </c:ser>
        <c:dLbls>
          <c:showLegendKey val="0"/>
          <c:showVal val="0"/>
          <c:showCatName val="0"/>
          <c:showSerName val="0"/>
          <c:showPercent val="0"/>
          <c:showBubbleSize val="0"/>
        </c:dLbls>
        <c:gapWidth val="150"/>
        <c:axId val="357183288"/>
        <c:axId val="35718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0AA-4ADE-BEE7-33466C067B74}"/>
            </c:ext>
          </c:extLst>
        </c:ser>
        <c:dLbls>
          <c:showLegendKey val="0"/>
          <c:showVal val="0"/>
          <c:showCatName val="0"/>
          <c:showSerName val="0"/>
          <c:showPercent val="0"/>
          <c:showBubbleSize val="0"/>
        </c:dLbls>
        <c:marker val="1"/>
        <c:smooth val="0"/>
        <c:axId val="357183288"/>
        <c:axId val="357182112"/>
      </c:lineChart>
      <c:dateAx>
        <c:axId val="357183288"/>
        <c:scaling>
          <c:orientation val="minMax"/>
        </c:scaling>
        <c:delete val="1"/>
        <c:axPos val="b"/>
        <c:numFmt formatCode="&quot;H&quot;yy" sourceLinked="1"/>
        <c:majorTickMark val="none"/>
        <c:minorTickMark val="none"/>
        <c:tickLblPos val="none"/>
        <c:crossAx val="357182112"/>
        <c:crosses val="autoZero"/>
        <c:auto val="1"/>
        <c:lblOffset val="100"/>
        <c:baseTimeUnit val="years"/>
      </c:dateAx>
      <c:valAx>
        <c:axId val="3571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8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36.78</c:v>
                </c:pt>
                <c:pt idx="1">
                  <c:v>36.78</c:v>
                </c:pt>
                <c:pt idx="2">
                  <c:v>34.479999999999997</c:v>
                </c:pt>
                <c:pt idx="3">
                  <c:v>34.479999999999997</c:v>
                </c:pt>
                <c:pt idx="4">
                  <c:v>34.479999999999997</c:v>
                </c:pt>
              </c:numCache>
            </c:numRef>
          </c:val>
          <c:extLst xmlns:c16r2="http://schemas.microsoft.com/office/drawing/2015/06/chart">
            <c:ext xmlns:c16="http://schemas.microsoft.com/office/drawing/2014/chart" uri="{C3380CC4-5D6E-409C-BE32-E72D297353CC}">
              <c16:uniqueId val="{00000000-11A5-457C-968A-C92089C23F4E}"/>
            </c:ext>
          </c:extLst>
        </c:ser>
        <c:dLbls>
          <c:showLegendKey val="0"/>
          <c:showVal val="0"/>
          <c:showCatName val="0"/>
          <c:showSerName val="0"/>
          <c:showPercent val="0"/>
          <c:showBubbleSize val="0"/>
        </c:dLbls>
        <c:gapWidth val="150"/>
        <c:axId val="359544008"/>
        <c:axId val="35954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132.99</c:v>
                </c:pt>
                <c:pt idx="1">
                  <c:v>51.71</c:v>
                </c:pt>
                <c:pt idx="2">
                  <c:v>50.56</c:v>
                </c:pt>
                <c:pt idx="3">
                  <c:v>47.35</c:v>
                </c:pt>
                <c:pt idx="4">
                  <c:v>46.36</c:v>
                </c:pt>
              </c:numCache>
            </c:numRef>
          </c:val>
          <c:smooth val="0"/>
          <c:extLst xmlns:c16r2="http://schemas.microsoft.com/office/drawing/2015/06/chart">
            <c:ext xmlns:c16="http://schemas.microsoft.com/office/drawing/2014/chart" uri="{C3380CC4-5D6E-409C-BE32-E72D297353CC}">
              <c16:uniqueId val="{00000001-11A5-457C-968A-C92089C23F4E}"/>
            </c:ext>
          </c:extLst>
        </c:ser>
        <c:dLbls>
          <c:showLegendKey val="0"/>
          <c:showVal val="0"/>
          <c:showCatName val="0"/>
          <c:showSerName val="0"/>
          <c:showPercent val="0"/>
          <c:showBubbleSize val="0"/>
        </c:dLbls>
        <c:marker val="1"/>
        <c:smooth val="0"/>
        <c:axId val="359544008"/>
        <c:axId val="359545184"/>
      </c:lineChart>
      <c:dateAx>
        <c:axId val="359544008"/>
        <c:scaling>
          <c:orientation val="minMax"/>
        </c:scaling>
        <c:delete val="1"/>
        <c:axPos val="b"/>
        <c:numFmt formatCode="&quot;H&quot;yy" sourceLinked="1"/>
        <c:majorTickMark val="none"/>
        <c:minorTickMark val="none"/>
        <c:tickLblPos val="none"/>
        <c:crossAx val="359545184"/>
        <c:crosses val="autoZero"/>
        <c:auto val="1"/>
        <c:lblOffset val="100"/>
        <c:baseTimeUnit val="years"/>
      </c:dateAx>
      <c:valAx>
        <c:axId val="35954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54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D42-4E3D-806C-10B6215E00D2}"/>
            </c:ext>
          </c:extLst>
        </c:ser>
        <c:dLbls>
          <c:showLegendKey val="0"/>
          <c:showVal val="0"/>
          <c:showCatName val="0"/>
          <c:showSerName val="0"/>
          <c:showPercent val="0"/>
          <c:showBubbleSize val="0"/>
        </c:dLbls>
        <c:gapWidth val="150"/>
        <c:axId val="359540872"/>
        <c:axId val="35953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82.94</c:v>
                </c:pt>
                <c:pt idx="1">
                  <c:v>82.91</c:v>
                </c:pt>
                <c:pt idx="2">
                  <c:v>83.85</c:v>
                </c:pt>
                <c:pt idx="3">
                  <c:v>81.209999999999994</c:v>
                </c:pt>
                <c:pt idx="4">
                  <c:v>83.08</c:v>
                </c:pt>
              </c:numCache>
            </c:numRef>
          </c:val>
          <c:smooth val="0"/>
          <c:extLst xmlns:c16r2="http://schemas.microsoft.com/office/drawing/2015/06/chart">
            <c:ext xmlns:c16="http://schemas.microsoft.com/office/drawing/2014/chart" uri="{C3380CC4-5D6E-409C-BE32-E72D297353CC}">
              <c16:uniqueId val="{00000001-CD42-4E3D-806C-10B6215E00D2}"/>
            </c:ext>
          </c:extLst>
        </c:ser>
        <c:dLbls>
          <c:showLegendKey val="0"/>
          <c:showVal val="0"/>
          <c:showCatName val="0"/>
          <c:showSerName val="0"/>
          <c:showPercent val="0"/>
          <c:showBubbleSize val="0"/>
        </c:dLbls>
        <c:marker val="1"/>
        <c:smooth val="0"/>
        <c:axId val="359540872"/>
        <c:axId val="359538128"/>
      </c:lineChart>
      <c:dateAx>
        <c:axId val="359540872"/>
        <c:scaling>
          <c:orientation val="minMax"/>
        </c:scaling>
        <c:delete val="1"/>
        <c:axPos val="b"/>
        <c:numFmt formatCode="&quot;H&quot;yy" sourceLinked="1"/>
        <c:majorTickMark val="none"/>
        <c:minorTickMark val="none"/>
        <c:tickLblPos val="none"/>
        <c:crossAx val="359538128"/>
        <c:crosses val="autoZero"/>
        <c:auto val="1"/>
        <c:lblOffset val="100"/>
        <c:baseTimeUnit val="years"/>
      </c:dateAx>
      <c:valAx>
        <c:axId val="35953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54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90.23</c:v>
                </c:pt>
                <c:pt idx="1">
                  <c:v>88.7</c:v>
                </c:pt>
                <c:pt idx="2">
                  <c:v>88.34</c:v>
                </c:pt>
                <c:pt idx="3">
                  <c:v>87.63</c:v>
                </c:pt>
                <c:pt idx="4">
                  <c:v>87.5</c:v>
                </c:pt>
              </c:numCache>
            </c:numRef>
          </c:val>
          <c:extLst xmlns:c16r2="http://schemas.microsoft.com/office/drawing/2015/06/chart">
            <c:ext xmlns:c16="http://schemas.microsoft.com/office/drawing/2014/chart" uri="{C3380CC4-5D6E-409C-BE32-E72D297353CC}">
              <c16:uniqueId val="{00000000-0DE3-4450-8ED7-E8E54491739C}"/>
            </c:ext>
          </c:extLst>
        </c:ser>
        <c:dLbls>
          <c:showLegendKey val="0"/>
          <c:showVal val="0"/>
          <c:showCatName val="0"/>
          <c:showSerName val="0"/>
          <c:showPercent val="0"/>
          <c:showBubbleSize val="0"/>
        </c:dLbls>
        <c:gapWidth val="150"/>
        <c:axId val="357182896"/>
        <c:axId val="35718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E3-4450-8ED7-E8E54491739C}"/>
            </c:ext>
          </c:extLst>
        </c:ser>
        <c:dLbls>
          <c:showLegendKey val="0"/>
          <c:showVal val="0"/>
          <c:showCatName val="0"/>
          <c:showSerName val="0"/>
          <c:showPercent val="0"/>
          <c:showBubbleSize val="0"/>
        </c:dLbls>
        <c:marker val="1"/>
        <c:smooth val="0"/>
        <c:axId val="357182896"/>
        <c:axId val="357184072"/>
      </c:lineChart>
      <c:dateAx>
        <c:axId val="357182896"/>
        <c:scaling>
          <c:orientation val="minMax"/>
        </c:scaling>
        <c:delete val="1"/>
        <c:axPos val="b"/>
        <c:numFmt formatCode="&quot;H&quot;yy" sourceLinked="1"/>
        <c:majorTickMark val="none"/>
        <c:minorTickMark val="none"/>
        <c:tickLblPos val="none"/>
        <c:crossAx val="357184072"/>
        <c:crosses val="autoZero"/>
        <c:auto val="1"/>
        <c:lblOffset val="100"/>
        <c:baseTimeUnit val="years"/>
      </c:dateAx>
      <c:valAx>
        <c:axId val="35718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8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75-4D83-8CB8-F5AAE5B08284}"/>
            </c:ext>
          </c:extLst>
        </c:ser>
        <c:dLbls>
          <c:showLegendKey val="0"/>
          <c:showVal val="0"/>
          <c:showCatName val="0"/>
          <c:showSerName val="0"/>
          <c:showPercent val="0"/>
          <c:showBubbleSize val="0"/>
        </c:dLbls>
        <c:gapWidth val="150"/>
        <c:axId val="359224968"/>
        <c:axId val="35922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75-4D83-8CB8-F5AAE5B08284}"/>
            </c:ext>
          </c:extLst>
        </c:ser>
        <c:dLbls>
          <c:showLegendKey val="0"/>
          <c:showVal val="0"/>
          <c:showCatName val="0"/>
          <c:showSerName val="0"/>
          <c:showPercent val="0"/>
          <c:showBubbleSize val="0"/>
        </c:dLbls>
        <c:marker val="1"/>
        <c:smooth val="0"/>
        <c:axId val="359224968"/>
        <c:axId val="359222224"/>
      </c:lineChart>
      <c:dateAx>
        <c:axId val="359224968"/>
        <c:scaling>
          <c:orientation val="minMax"/>
        </c:scaling>
        <c:delete val="1"/>
        <c:axPos val="b"/>
        <c:numFmt formatCode="&quot;H&quot;yy" sourceLinked="1"/>
        <c:majorTickMark val="none"/>
        <c:minorTickMark val="none"/>
        <c:tickLblPos val="none"/>
        <c:crossAx val="359222224"/>
        <c:crosses val="autoZero"/>
        <c:auto val="1"/>
        <c:lblOffset val="100"/>
        <c:baseTimeUnit val="years"/>
      </c:dateAx>
      <c:valAx>
        <c:axId val="35922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22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DF-4CAB-A10B-A28FCC570AA1}"/>
            </c:ext>
          </c:extLst>
        </c:ser>
        <c:dLbls>
          <c:showLegendKey val="0"/>
          <c:showVal val="0"/>
          <c:showCatName val="0"/>
          <c:showSerName val="0"/>
          <c:showPercent val="0"/>
          <c:showBubbleSize val="0"/>
        </c:dLbls>
        <c:gapWidth val="150"/>
        <c:axId val="359225752"/>
        <c:axId val="35922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DF-4CAB-A10B-A28FCC570AA1}"/>
            </c:ext>
          </c:extLst>
        </c:ser>
        <c:dLbls>
          <c:showLegendKey val="0"/>
          <c:showVal val="0"/>
          <c:showCatName val="0"/>
          <c:showSerName val="0"/>
          <c:showPercent val="0"/>
          <c:showBubbleSize val="0"/>
        </c:dLbls>
        <c:marker val="1"/>
        <c:smooth val="0"/>
        <c:axId val="359225752"/>
        <c:axId val="359222616"/>
      </c:lineChart>
      <c:dateAx>
        <c:axId val="359225752"/>
        <c:scaling>
          <c:orientation val="minMax"/>
        </c:scaling>
        <c:delete val="1"/>
        <c:axPos val="b"/>
        <c:numFmt formatCode="&quot;H&quot;yy" sourceLinked="1"/>
        <c:majorTickMark val="none"/>
        <c:minorTickMark val="none"/>
        <c:tickLblPos val="none"/>
        <c:crossAx val="359222616"/>
        <c:crosses val="autoZero"/>
        <c:auto val="1"/>
        <c:lblOffset val="100"/>
        <c:baseTimeUnit val="years"/>
      </c:dateAx>
      <c:valAx>
        <c:axId val="35922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22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01-4581-9C41-75DA95AB28A6}"/>
            </c:ext>
          </c:extLst>
        </c:ser>
        <c:dLbls>
          <c:showLegendKey val="0"/>
          <c:showVal val="0"/>
          <c:showCatName val="0"/>
          <c:showSerName val="0"/>
          <c:showPercent val="0"/>
          <c:showBubbleSize val="0"/>
        </c:dLbls>
        <c:gapWidth val="150"/>
        <c:axId val="359226144"/>
        <c:axId val="35922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01-4581-9C41-75DA95AB28A6}"/>
            </c:ext>
          </c:extLst>
        </c:ser>
        <c:dLbls>
          <c:showLegendKey val="0"/>
          <c:showVal val="0"/>
          <c:showCatName val="0"/>
          <c:showSerName val="0"/>
          <c:showPercent val="0"/>
          <c:showBubbleSize val="0"/>
        </c:dLbls>
        <c:marker val="1"/>
        <c:smooth val="0"/>
        <c:axId val="359226144"/>
        <c:axId val="359227320"/>
      </c:lineChart>
      <c:dateAx>
        <c:axId val="359226144"/>
        <c:scaling>
          <c:orientation val="minMax"/>
        </c:scaling>
        <c:delete val="1"/>
        <c:axPos val="b"/>
        <c:numFmt formatCode="&quot;H&quot;yy" sourceLinked="1"/>
        <c:majorTickMark val="none"/>
        <c:minorTickMark val="none"/>
        <c:tickLblPos val="none"/>
        <c:crossAx val="359227320"/>
        <c:crosses val="autoZero"/>
        <c:auto val="1"/>
        <c:lblOffset val="100"/>
        <c:baseTimeUnit val="years"/>
      </c:dateAx>
      <c:valAx>
        <c:axId val="35922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2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2F-4BA2-8EFA-D02AF378A33B}"/>
            </c:ext>
          </c:extLst>
        </c:ser>
        <c:dLbls>
          <c:showLegendKey val="0"/>
          <c:showVal val="0"/>
          <c:showCatName val="0"/>
          <c:showSerName val="0"/>
          <c:showPercent val="0"/>
          <c:showBubbleSize val="0"/>
        </c:dLbls>
        <c:gapWidth val="150"/>
        <c:axId val="359226928"/>
        <c:axId val="35922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2F-4BA2-8EFA-D02AF378A33B}"/>
            </c:ext>
          </c:extLst>
        </c:ser>
        <c:dLbls>
          <c:showLegendKey val="0"/>
          <c:showVal val="0"/>
          <c:showCatName val="0"/>
          <c:showSerName val="0"/>
          <c:showPercent val="0"/>
          <c:showBubbleSize val="0"/>
        </c:dLbls>
        <c:marker val="1"/>
        <c:smooth val="0"/>
        <c:axId val="359226928"/>
        <c:axId val="359221832"/>
      </c:lineChart>
      <c:dateAx>
        <c:axId val="359226928"/>
        <c:scaling>
          <c:orientation val="minMax"/>
        </c:scaling>
        <c:delete val="1"/>
        <c:axPos val="b"/>
        <c:numFmt formatCode="&quot;H&quot;yy" sourceLinked="1"/>
        <c:majorTickMark val="none"/>
        <c:minorTickMark val="none"/>
        <c:tickLblPos val="none"/>
        <c:crossAx val="359221832"/>
        <c:crosses val="autoZero"/>
        <c:auto val="1"/>
        <c:lblOffset val="100"/>
        <c:baseTimeUnit val="years"/>
      </c:dateAx>
      <c:valAx>
        <c:axId val="35922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22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3109.21</c:v>
                </c:pt>
                <c:pt idx="1">
                  <c:v>2925.36</c:v>
                </c:pt>
                <c:pt idx="2">
                  <c:v>2766.27</c:v>
                </c:pt>
                <c:pt idx="3">
                  <c:v>2606.2600000000002</c:v>
                </c:pt>
                <c:pt idx="4">
                  <c:v>2400.54</c:v>
                </c:pt>
              </c:numCache>
            </c:numRef>
          </c:val>
          <c:extLst xmlns:c16r2="http://schemas.microsoft.com/office/drawing/2015/06/chart">
            <c:ext xmlns:c16="http://schemas.microsoft.com/office/drawing/2014/chart" uri="{C3380CC4-5D6E-409C-BE32-E72D297353CC}">
              <c16:uniqueId val="{00000000-6A22-4C54-AB61-C027ED5B4646}"/>
            </c:ext>
          </c:extLst>
        </c:ser>
        <c:dLbls>
          <c:showLegendKey val="0"/>
          <c:showVal val="0"/>
          <c:showCatName val="0"/>
          <c:showSerName val="0"/>
          <c:showPercent val="0"/>
          <c:showBubbleSize val="0"/>
        </c:dLbls>
        <c:gapWidth val="150"/>
        <c:axId val="359226536"/>
        <c:axId val="35922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566.35</c:v>
                </c:pt>
                <c:pt idx="1">
                  <c:v>888.8</c:v>
                </c:pt>
                <c:pt idx="2">
                  <c:v>855.65</c:v>
                </c:pt>
                <c:pt idx="3">
                  <c:v>862.99</c:v>
                </c:pt>
                <c:pt idx="4">
                  <c:v>782.91</c:v>
                </c:pt>
              </c:numCache>
            </c:numRef>
          </c:val>
          <c:smooth val="0"/>
          <c:extLst xmlns:c16r2="http://schemas.microsoft.com/office/drawing/2015/06/chart">
            <c:ext xmlns:c16="http://schemas.microsoft.com/office/drawing/2014/chart" uri="{C3380CC4-5D6E-409C-BE32-E72D297353CC}">
              <c16:uniqueId val="{00000001-6A22-4C54-AB61-C027ED5B4646}"/>
            </c:ext>
          </c:extLst>
        </c:ser>
        <c:dLbls>
          <c:showLegendKey val="0"/>
          <c:showVal val="0"/>
          <c:showCatName val="0"/>
          <c:showSerName val="0"/>
          <c:showPercent val="0"/>
          <c:showBubbleSize val="0"/>
        </c:dLbls>
        <c:marker val="1"/>
        <c:smooth val="0"/>
        <c:axId val="359226536"/>
        <c:axId val="359224184"/>
      </c:lineChart>
      <c:dateAx>
        <c:axId val="359226536"/>
        <c:scaling>
          <c:orientation val="minMax"/>
        </c:scaling>
        <c:delete val="1"/>
        <c:axPos val="b"/>
        <c:numFmt formatCode="&quot;H&quot;yy" sourceLinked="1"/>
        <c:majorTickMark val="none"/>
        <c:minorTickMark val="none"/>
        <c:tickLblPos val="none"/>
        <c:crossAx val="359224184"/>
        <c:crosses val="autoZero"/>
        <c:auto val="1"/>
        <c:lblOffset val="100"/>
        <c:baseTimeUnit val="years"/>
      </c:dateAx>
      <c:valAx>
        <c:axId val="35922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22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18.11</c:v>
                </c:pt>
                <c:pt idx="1">
                  <c:v>21.25</c:v>
                </c:pt>
                <c:pt idx="2">
                  <c:v>21.07</c:v>
                </c:pt>
                <c:pt idx="3">
                  <c:v>21.63</c:v>
                </c:pt>
                <c:pt idx="4">
                  <c:v>20.99</c:v>
                </c:pt>
              </c:numCache>
            </c:numRef>
          </c:val>
          <c:extLst xmlns:c16r2="http://schemas.microsoft.com/office/drawing/2015/06/chart">
            <c:ext xmlns:c16="http://schemas.microsoft.com/office/drawing/2014/chart" uri="{C3380CC4-5D6E-409C-BE32-E72D297353CC}">
              <c16:uniqueId val="{00000000-B03D-4763-8693-4E2ADF8218AA}"/>
            </c:ext>
          </c:extLst>
        </c:ser>
        <c:dLbls>
          <c:showLegendKey val="0"/>
          <c:showVal val="0"/>
          <c:showCatName val="0"/>
          <c:showSerName val="0"/>
          <c:showPercent val="0"/>
          <c:showBubbleSize val="0"/>
        </c:dLbls>
        <c:gapWidth val="150"/>
        <c:axId val="359544400"/>
        <c:axId val="35954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52.27</c:v>
                </c:pt>
                <c:pt idx="1">
                  <c:v>52.55</c:v>
                </c:pt>
                <c:pt idx="2">
                  <c:v>52.23</c:v>
                </c:pt>
                <c:pt idx="3">
                  <c:v>50.06</c:v>
                </c:pt>
                <c:pt idx="4">
                  <c:v>49.38</c:v>
                </c:pt>
              </c:numCache>
            </c:numRef>
          </c:val>
          <c:smooth val="0"/>
          <c:extLst xmlns:c16r2="http://schemas.microsoft.com/office/drawing/2015/06/chart">
            <c:ext xmlns:c16="http://schemas.microsoft.com/office/drawing/2014/chart" uri="{C3380CC4-5D6E-409C-BE32-E72D297353CC}">
              <c16:uniqueId val="{00000001-B03D-4763-8693-4E2ADF8218AA}"/>
            </c:ext>
          </c:extLst>
        </c:ser>
        <c:dLbls>
          <c:showLegendKey val="0"/>
          <c:showVal val="0"/>
          <c:showCatName val="0"/>
          <c:showSerName val="0"/>
          <c:showPercent val="0"/>
          <c:showBubbleSize val="0"/>
        </c:dLbls>
        <c:marker val="1"/>
        <c:smooth val="0"/>
        <c:axId val="359544400"/>
        <c:axId val="359542440"/>
      </c:lineChart>
      <c:dateAx>
        <c:axId val="359544400"/>
        <c:scaling>
          <c:orientation val="minMax"/>
        </c:scaling>
        <c:delete val="1"/>
        <c:axPos val="b"/>
        <c:numFmt formatCode="&quot;H&quot;yy" sourceLinked="1"/>
        <c:majorTickMark val="none"/>
        <c:minorTickMark val="none"/>
        <c:tickLblPos val="none"/>
        <c:crossAx val="359542440"/>
        <c:crosses val="autoZero"/>
        <c:auto val="1"/>
        <c:lblOffset val="100"/>
        <c:baseTimeUnit val="years"/>
      </c:dateAx>
      <c:valAx>
        <c:axId val="35954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54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860.76</c:v>
                </c:pt>
                <c:pt idx="1">
                  <c:v>724.59</c:v>
                </c:pt>
                <c:pt idx="2">
                  <c:v>772.32</c:v>
                </c:pt>
                <c:pt idx="3">
                  <c:v>752.26</c:v>
                </c:pt>
                <c:pt idx="4">
                  <c:v>707.79</c:v>
                </c:pt>
              </c:numCache>
            </c:numRef>
          </c:val>
          <c:extLst xmlns:c16r2="http://schemas.microsoft.com/office/drawing/2015/06/chart">
            <c:ext xmlns:c16="http://schemas.microsoft.com/office/drawing/2014/chart" uri="{C3380CC4-5D6E-409C-BE32-E72D297353CC}">
              <c16:uniqueId val="{00000000-96F0-44AA-A384-179F1C04948C}"/>
            </c:ext>
          </c:extLst>
        </c:ser>
        <c:dLbls>
          <c:showLegendKey val="0"/>
          <c:showVal val="0"/>
          <c:showCatName val="0"/>
          <c:showSerName val="0"/>
          <c:showPercent val="0"/>
          <c:showBubbleSize val="0"/>
        </c:dLbls>
        <c:gapWidth val="150"/>
        <c:axId val="359542048"/>
        <c:axId val="35954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291.01</c:v>
                </c:pt>
                <c:pt idx="1">
                  <c:v>292.45</c:v>
                </c:pt>
                <c:pt idx="2">
                  <c:v>294.05</c:v>
                </c:pt>
                <c:pt idx="3">
                  <c:v>309.22000000000003</c:v>
                </c:pt>
                <c:pt idx="4">
                  <c:v>316.97000000000003</c:v>
                </c:pt>
              </c:numCache>
            </c:numRef>
          </c:val>
          <c:smooth val="0"/>
          <c:extLst xmlns:c16r2="http://schemas.microsoft.com/office/drawing/2015/06/chart">
            <c:ext xmlns:c16="http://schemas.microsoft.com/office/drawing/2014/chart" uri="{C3380CC4-5D6E-409C-BE32-E72D297353CC}">
              <c16:uniqueId val="{00000001-96F0-44AA-A384-179F1C04948C}"/>
            </c:ext>
          </c:extLst>
        </c:ser>
        <c:dLbls>
          <c:showLegendKey val="0"/>
          <c:showVal val="0"/>
          <c:showCatName val="0"/>
          <c:showSerName val="0"/>
          <c:showPercent val="0"/>
          <c:showBubbleSize val="0"/>
        </c:dLbls>
        <c:marker val="1"/>
        <c:smooth val="0"/>
        <c:axId val="359542048"/>
        <c:axId val="359542832"/>
      </c:lineChart>
      <c:dateAx>
        <c:axId val="359542048"/>
        <c:scaling>
          <c:orientation val="minMax"/>
        </c:scaling>
        <c:delete val="1"/>
        <c:axPos val="b"/>
        <c:numFmt formatCode="&quot;H&quot;yy" sourceLinked="1"/>
        <c:majorTickMark val="none"/>
        <c:minorTickMark val="none"/>
        <c:tickLblPos val="none"/>
        <c:crossAx val="359542832"/>
        <c:crosses val="autoZero"/>
        <c:auto val="1"/>
        <c:lblOffset val="100"/>
        <c:baseTimeUnit val="years"/>
      </c:dateAx>
      <c:valAx>
        <c:axId val="35954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5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4" zoomScaleNormal="100" workbookViewId="0">
      <selection activeCell="BD56" sqref="BD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豊能町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19093</v>
      </c>
      <c r="AM8" s="69"/>
      <c r="AN8" s="69"/>
      <c r="AO8" s="69"/>
      <c r="AP8" s="69"/>
      <c r="AQ8" s="69"/>
      <c r="AR8" s="69"/>
      <c r="AS8" s="69"/>
      <c r="AT8" s="68">
        <f>データ!T6</f>
        <v>34.340000000000003</v>
      </c>
      <c r="AU8" s="68"/>
      <c r="AV8" s="68"/>
      <c r="AW8" s="68"/>
      <c r="AX8" s="68"/>
      <c r="AY8" s="68"/>
      <c r="AZ8" s="68"/>
      <c r="BA8" s="68"/>
      <c r="BB8" s="68">
        <f>データ!U6</f>
        <v>556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0.74</v>
      </c>
      <c r="Q10" s="68"/>
      <c r="R10" s="68"/>
      <c r="S10" s="68"/>
      <c r="T10" s="68"/>
      <c r="U10" s="68"/>
      <c r="V10" s="68"/>
      <c r="W10" s="68">
        <f>データ!Q6</f>
        <v>100</v>
      </c>
      <c r="X10" s="68"/>
      <c r="Y10" s="68"/>
      <c r="Z10" s="68"/>
      <c r="AA10" s="68"/>
      <c r="AB10" s="68"/>
      <c r="AC10" s="68"/>
      <c r="AD10" s="69">
        <f>データ!R6</f>
        <v>3000</v>
      </c>
      <c r="AE10" s="69"/>
      <c r="AF10" s="69"/>
      <c r="AG10" s="69"/>
      <c r="AH10" s="69"/>
      <c r="AI10" s="69"/>
      <c r="AJ10" s="69"/>
      <c r="AK10" s="2"/>
      <c r="AL10" s="69">
        <f>データ!V6</f>
        <v>140</v>
      </c>
      <c r="AM10" s="69"/>
      <c r="AN10" s="69"/>
      <c r="AO10" s="69"/>
      <c r="AP10" s="69"/>
      <c r="AQ10" s="69"/>
      <c r="AR10" s="69"/>
      <c r="AS10" s="69"/>
      <c r="AT10" s="68">
        <f>データ!W6</f>
        <v>0.27</v>
      </c>
      <c r="AU10" s="68"/>
      <c r="AV10" s="68"/>
      <c r="AW10" s="68"/>
      <c r="AX10" s="68"/>
      <c r="AY10" s="68"/>
      <c r="AZ10" s="68"/>
      <c r="BA10" s="68"/>
      <c r="BB10" s="68">
        <f>データ!X6</f>
        <v>518.52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【780.89】</v>
      </c>
      <c r="I86" s="26" t="str">
        <f>データ!CA6</f>
        <v>【48.58】</v>
      </c>
      <c r="J86" s="26" t="str">
        <f>データ!CL6</f>
        <v>【328.08】</v>
      </c>
      <c r="K86" s="26" t="str">
        <f>データ!CW6</f>
        <v>【46.74】</v>
      </c>
      <c r="L86" s="26" t="str">
        <f>データ!DH6</f>
        <v>【81.12】</v>
      </c>
      <c r="M86" s="26" t="s">
        <v>43</v>
      </c>
      <c r="N86" s="26" t="s">
        <v>43</v>
      </c>
      <c r="O86" s="26" t="str">
        <f>データ!EO6</f>
        <v>【-】</v>
      </c>
    </row>
  </sheetData>
  <sheetProtection algorithmName="SHA-512" hashValue="YugStvsB+qUpT1YyIvJyzqnIbqLo+WctENZgS1Uei4PA9fHiUkDAIdgSFFSY4hKGJAEep1yxBiEgVS4JHD7S5Q==" saltValue="/yfoYFDCaBnXGuNZ9uEI4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273210</v>
      </c>
      <c r="D6" s="33">
        <f t="shared" si="3"/>
        <v>47</v>
      </c>
      <c r="E6" s="33">
        <f t="shared" si="3"/>
        <v>18</v>
      </c>
      <c r="F6" s="33">
        <f t="shared" si="3"/>
        <v>1</v>
      </c>
      <c r="G6" s="33">
        <f t="shared" si="3"/>
        <v>0</v>
      </c>
      <c r="H6" s="33" t="str">
        <f t="shared" si="3"/>
        <v>大阪府　豊能町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0.74</v>
      </c>
      <c r="Q6" s="34">
        <f t="shared" si="3"/>
        <v>100</v>
      </c>
      <c r="R6" s="34">
        <f t="shared" si="3"/>
        <v>3000</v>
      </c>
      <c r="S6" s="34">
        <f t="shared" si="3"/>
        <v>19093</v>
      </c>
      <c r="T6" s="34">
        <f t="shared" si="3"/>
        <v>34.340000000000003</v>
      </c>
      <c r="U6" s="34">
        <f t="shared" si="3"/>
        <v>556</v>
      </c>
      <c r="V6" s="34">
        <f t="shared" si="3"/>
        <v>140</v>
      </c>
      <c r="W6" s="34">
        <f t="shared" si="3"/>
        <v>0.27</v>
      </c>
      <c r="X6" s="34">
        <f t="shared" si="3"/>
        <v>518.52</v>
      </c>
      <c r="Y6" s="35">
        <f>IF(Y7="",NA(),Y7)</f>
        <v>90.23</v>
      </c>
      <c r="Z6" s="35">
        <f t="shared" ref="Z6:AH6" si="4">IF(Z7="",NA(),Z7)</f>
        <v>88.7</v>
      </c>
      <c r="AA6" s="35">
        <f t="shared" si="4"/>
        <v>88.34</v>
      </c>
      <c r="AB6" s="35">
        <f t="shared" si="4"/>
        <v>87.63</v>
      </c>
      <c r="AC6" s="35">
        <f t="shared" si="4"/>
        <v>87.5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3109.21</v>
      </c>
      <c r="BG6" s="35">
        <f t="shared" ref="BG6:BO6" si="7">IF(BG7="",NA(),BG7)</f>
        <v>2925.36</v>
      </c>
      <c r="BH6" s="35">
        <f t="shared" si="7"/>
        <v>2766.27</v>
      </c>
      <c r="BI6" s="35">
        <f t="shared" si="7"/>
        <v>2606.2600000000002</v>
      </c>
      <c r="BJ6" s="35">
        <f t="shared" si="7"/>
        <v>2400.54</v>
      </c>
      <c r="BK6" s="35">
        <f t="shared" si="7"/>
        <v>566.35</v>
      </c>
      <c r="BL6" s="35">
        <f t="shared" si="7"/>
        <v>888.8</v>
      </c>
      <c r="BM6" s="35">
        <f t="shared" si="7"/>
        <v>855.65</v>
      </c>
      <c r="BN6" s="35">
        <f t="shared" si="7"/>
        <v>862.99</v>
      </c>
      <c r="BO6" s="35">
        <f t="shared" si="7"/>
        <v>782.91</v>
      </c>
      <c r="BP6" s="34" t="str">
        <f>IF(BP7="","",IF(BP7="-","【-】","【"&amp;SUBSTITUTE(TEXT(BP7,"#,##0.00"),"-","△")&amp;"】"))</f>
        <v>【780.89】</v>
      </c>
      <c r="BQ6" s="35">
        <f>IF(BQ7="",NA(),BQ7)</f>
        <v>18.11</v>
      </c>
      <c r="BR6" s="35">
        <f t="shared" ref="BR6:BZ6" si="8">IF(BR7="",NA(),BR7)</f>
        <v>21.25</v>
      </c>
      <c r="BS6" s="35">
        <f t="shared" si="8"/>
        <v>21.07</v>
      </c>
      <c r="BT6" s="35">
        <f t="shared" si="8"/>
        <v>21.63</v>
      </c>
      <c r="BU6" s="35">
        <f t="shared" si="8"/>
        <v>20.99</v>
      </c>
      <c r="BV6" s="35">
        <f t="shared" si="8"/>
        <v>52.27</v>
      </c>
      <c r="BW6" s="35">
        <f t="shared" si="8"/>
        <v>52.55</v>
      </c>
      <c r="BX6" s="35">
        <f t="shared" si="8"/>
        <v>52.23</v>
      </c>
      <c r="BY6" s="35">
        <f t="shared" si="8"/>
        <v>50.06</v>
      </c>
      <c r="BZ6" s="35">
        <f t="shared" si="8"/>
        <v>49.38</v>
      </c>
      <c r="CA6" s="34" t="str">
        <f>IF(CA7="","",IF(CA7="-","【-】","【"&amp;SUBSTITUTE(TEXT(CA7,"#,##0.00"),"-","△")&amp;"】"))</f>
        <v>【48.58】</v>
      </c>
      <c r="CB6" s="35">
        <f>IF(CB7="",NA(),CB7)</f>
        <v>860.76</v>
      </c>
      <c r="CC6" s="35">
        <f t="shared" ref="CC6:CK6" si="9">IF(CC7="",NA(),CC7)</f>
        <v>724.59</v>
      </c>
      <c r="CD6" s="35">
        <f t="shared" si="9"/>
        <v>772.32</v>
      </c>
      <c r="CE6" s="35">
        <f t="shared" si="9"/>
        <v>752.26</v>
      </c>
      <c r="CF6" s="35">
        <f t="shared" si="9"/>
        <v>707.79</v>
      </c>
      <c r="CG6" s="35">
        <f t="shared" si="9"/>
        <v>291.01</v>
      </c>
      <c r="CH6" s="35">
        <f t="shared" si="9"/>
        <v>292.45</v>
      </c>
      <c r="CI6" s="35">
        <f t="shared" si="9"/>
        <v>294.05</v>
      </c>
      <c r="CJ6" s="35">
        <f t="shared" si="9"/>
        <v>309.22000000000003</v>
      </c>
      <c r="CK6" s="35">
        <f t="shared" si="9"/>
        <v>316.97000000000003</v>
      </c>
      <c r="CL6" s="34" t="str">
        <f>IF(CL7="","",IF(CL7="-","【-】","【"&amp;SUBSTITUTE(TEXT(CL7,"#,##0.00"),"-","△")&amp;"】"))</f>
        <v>【328.08】</v>
      </c>
      <c r="CM6" s="35">
        <f>IF(CM7="",NA(),CM7)</f>
        <v>36.78</v>
      </c>
      <c r="CN6" s="35">
        <f t="shared" ref="CN6:CV6" si="10">IF(CN7="",NA(),CN7)</f>
        <v>36.78</v>
      </c>
      <c r="CO6" s="35">
        <f t="shared" si="10"/>
        <v>34.479999999999997</v>
      </c>
      <c r="CP6" s="35">
        <f t="shared" si="10"/>
        <v>34.479999999999997</v>
      </c>
      <c r="CQ6" s="35">
        <f t="shared" si="10"/>
        <v>34.479999999999997</v>
      </c>
      <c r="CR6" s="35">
        <f t="shared" si="10"/>
        <v>132.99</v>
      </c>
      <c r="CS6" s="35">
        <f t="shared" si="10"/>
        <v>51.71</v>
      </c>
      <c r="CT6" s="35">
        <f t="shared" si="10"/>
        <v>50.56</v>
      </c>
      <c r="CU6" s="35">
        <f t="shared" si="10"/>
        <v>47.35</v>
      </c>
      <c r="CV6" s="35">
        <f t="shared" si="10"/>
        <v>46.36</v>
      </c>
      <c r="CW6" s="34" t="str">
        <f>IF(CW7="","",IF(CW7="-","【-】","【"&amp;SUBSTITUTE(TEXT(CW7,"#,##0.00"),"-","△")&amp;"】"))</f>
        <v>【46.74】</v>
      </c>
      <c r="CX6" s="35">
        <f>IF(CX7="",NA(),CX7)</f>
        <v>100</v>
      </c>
      <c r="CY6" s="35">
        <f t="shared" ref="CY6:DG6" si="11">IF(CY7="",NA(),CY7)</f>
        <v>100</v>
      </c>
      <c r="CZ6" s="35">
        <f t="shared" si="11"/>
        <v>100</v>
      </c>
      <c r="DA6" s="35">
        <f t="shared" si="11"/>
        <v>100</v>
      </c>
      <c r="DB6" s="35">
        <f t="shared" si="11"/>
        <v>100</v>
      </c>
      <c r="DC6" s="35">
        <f t="shared" si="11"/>
        <v>82.94</v>
      </c>
      <c r="DD6" s="35">
        <f t="shared" si="11"/>
        <v>82.91</v>
      </c>
      <c r="DE6" s="35">
        <f t="shared" si="11"/>
        <v>83.85</v>
      </c>
      <c r="DF6" s="35">
        <f t="shared" si="11"/>
        <v>81.209999999999994</v>
      </c>
      <c r="DG6" s="35">
        <f t="shared" si="11"/>
        <v>83.08</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273210</v>
      </c>
      <c r="D7" s="37">
        <v>47</v>
      </c>
      <c r="E7" s="37">
        <v>18</v>
      </c>
      <c r="F7" s="37">
        <v>1</v>
      </c>
      <c r="G7" s="37">
        <v>0</v>
      </c>
      <c r="H7" s="37" t="s">
        <v>97</v>
      </c>
      <c r="I7" s="37" t="s">
        <v>98</v>
      </c>
      <c r="J7" s="37" t="s">
        <v>99</v>
      </c>
      <c r="K7" s="37" t="s">
        <v>100</v>
      </c>
      <c r="L7" s="37" t="s">
        <v>101</v>
      </c>
      <c r="M7" s="37" t="s">
        <v>102</v>
      </c>
      <c r="N7" s="38" t="s">
        <v>103</v>
      </c>
      <c r="O7" s="38" t="s">
        <v>104</v>
      </c>
      <c r="P7" s="38">
        <v>0.74</v>
      </c>
      <c r="Q7" s="38">
        <v>100</v>
      </c>
      <c r="R7" s="38">
        <v>3000</v>
      </c>
      <c r="S7" s="38">
        <v>19093</v>
      </c>
      <c r="T7" s="38">
        <v>34.340000000000003</v>
      </c>
      <c r="U7" s="38">
        <v>556</v>
      </c>
      <c r="V7" s="38">
        <v>140</v>
      </c>
      <c r="W7" s="38">
        <v>0.27</v>
      </c>
      <c r="X7" s="38">
        <v>518.52</v>
      </c>
      <c r="Y7" s="38">
        <v>90.23</v>
      </c>
      <c r="Z7" s="38">
        <v>88.7</v>
      </c>
      <c r="AA7" s="38">
        <v>88.34</v>
      </c>
      <c r="AB7" s="38">
        <v>87.63</v>
      </c>
      <c r="AC7" s="38">
        <v>87.5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3109.21</v>
      </c>
      <c r="BG7" s="38">
        <v>2925.36</v>
      </c>
      <c r="BH7" s="38">
        <v>2766.27</v>
      </c>
      <c r="BI7" s="38">
        <v>2606.2600000000002</v>
      </c>
      <c r="BJ7" s="38">
        <v>2400.54</v>
      </c>
      <c r="BK7" s="38">
        <v>566.35</v>
      </c>
      <c r="BL7" s="38">
        <v>888.8</v>
      </c>
      <c r="BM7" s="38">
        <v>855.65</v>
      </c>
      <c r="BN7" s="38">
        <v>862.99</v>
      </c>
      <c r="BO7" s="38">
        <v>782.91</v>
      </c>
      <c r="BP7" s="38">
        <v>780.89</v>
      </c>
      <c r="BQ7" s="38">
        <v>18.11</v>
      </c>
      <c r="BR7" s="38">
        <v>21.25</v>
      </c>
      <c r="BS7" s="38">
        <v>21.07</v>
      </c>
      <c r="BT7" s="38">
        <v>21.63</v>
      </c>
      <c r="BU7" s="38">
        <v>20.99</v>
      </c>
      <c r="BV7" s="38">
        <v>52.27</v>
      </c>
      <c r="BW7" s="38">
        <v>52.55</v>
      </c>
      <c r="BX7" s="38">
        <v>52.23</v>
      </c>
      <c r="BY7" s="38">
        <v>50.06</v>
      </c>
      <c r="BZ7" s="38">
        <v>49.38</v>
      </c>
      <c r="CA7" s="38">
        <v>48.58</v>
      </c>
      <c r="CB7" s="38">
        <v>860.76</v>
      </c>
      <c r="CC7" s="38">
        <v>724.59</v>
      </c>
      <c r="CD7" s="38">
        <v>772.32</v>
      </c>
      <c r="CE7" s="38">
        <v>752.26</v>
      </c>
      <c r="CF7" s="38">
        <v>707.79</v>
      </c>
      <c r="CG7" s="38">
        <v>291.01</v>
      </c>
      <c r="CH7" s="38">
        <v>292.45</v>
      </c>
      <c r="CI7" s="38">
        <v>294.05</v>
      </c>
      <c r="CJ7" s="38">
        <v>309.22000000000003</v>
      </c>
      <c r="CK7" s="38">
        <v>316.97000000000003</v>
      </c>
      <c r="CL7" s="38">
        <v>328.08</v>
      </c>
      <c r="CM7" s="38">
        <v>36.78</v>
      </c>
      <c r="CN7" s="38">
        <v>36.78</v>
      </c>
      <c r="CO7" s="38">
        <v>34.479999999999997</v>
      </c>
      <c r="CP7" s="38">
        <v>34.479999999999997</v>
      </c>
      <c r="CQ7" s="38">
        <v>34.479999999999997</v>
      </c>
      <c r="CR7" s="38">
        <v>132.99</v>
      </c>
      <c r="CS7" s="38">
        <v>51.71</v>
      </c>
      <c r="CT7" s="38">
        <v>50.56</v>
      </c>
      <c r="CU7" s="38">
        <v>47.35</v>
      </c>
      <c r="CV7" s="38">
        <v>46.36</v>
      </c>
      <c r="CW7" s="38">
        <v>46.74</v>
      </c>
      <c r="CX7" s="38">
        <v>100</v>
      </c>
      <c r="CY7" s="38">
        <v>100</v>
      </c>
      <c r="CZ7" s="38">
        <v>100</v>
      </c>
      <c r="DA7" s="38">
        <v>100</v>
      </c>
      <c r="DB7" s="38">
        <v>100</v>
      </c>
      <c r="DC7" s="38">
        <v>82.94</v>
      </c>
      <c r="DD7" s="38">
        <v>82.91</v>
      </c>
      <c r="DE7" s="38">
        <v>83.85</v>
      </c>
      <c r="DF7" s="38">
        <v>81.209999999999994</v>
      </c>
      <c r="DG7" s="38">
        <v>83.08</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112</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2022-01-25T02:26:28Z</cp:lastPrinted>
  <dcterms:created xsi:type="dcterms:W3CDTF">2021-12-03T08:13:58Z</dcterms:created>
  <dcterms:modified xsi:type="dcterms:W3CDTF">2022-02-09T04:14:24Z</dcterms:modified>
  <cp:category/>
</cp:coreProperties>
</file>