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上下水道\上下水道課G\下水会計\経営比較分析表\経営比較分析表（HP用）\R3\回答様式\【経営比較分析表】2020_273210_47_1718\"/>
    </mc:Choice>
  </mc:AlternateContent>
  <workbookProtection workbookAlgorithmName="SHA-512" workbookHashValue="qnFyl3E/oc8rDK76U5SPE6PKGZQtOE9g+gqopzg06XlcErFdsYiR38VQjS+5qk1BmZ0SPlOk3G6K6PHTxjLmIw==" workbookSaltValue="GG90Vp06KBoFcTGZIMQYa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<sst xmlns="http://schemas.openxmlformats.org/spreadsheetml/2006/main" count="241" uniqueCount="118">
  <si>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</si>
  <si>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</si>
  <si>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</si>
  <si>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</si>
  <si>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</si>
  <si>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</si>
  <si>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</si>
  <si>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</si>
  <si>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</si>
  <si>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</si>
  <si>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</si>
  <si>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</si>
  <si>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</si>
  <si>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</si>
  <si>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</si>
  <si>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</si>
  <si>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</si>
  <si>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</si>
  <si>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</si>
  <si>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</si>
  <si>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</si>
  <si>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</si>
  <si>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</si>
  <si>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</si>
  <si>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</si>
  <si>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</si>
  <si>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</si>
  <si>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</si>
  <si>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</si>
  <si>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</si>
  <si>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</si>
  <si>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</si>
  <si>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</si>
  <si>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</si>
  <si>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</si>
  <si>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</si>
  <si>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</si>
  <si>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</si>
  <si>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</si>
  <si>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</si>
  <si>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</si>
  <si>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</si>
  <si>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</si>
  <si>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</si>
  <si>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</si>
  <si>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</si>
  <si>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</si>
  <si>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</si>
  <si>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</si>
  <si>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</si>
  <si>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</si>
  <si>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</si>
  <si>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</si>
  <si>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</si>
  <si>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</si>
  <si>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</si>
  <si>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</si>
  <si>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</si>
  <si>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</si>
  <si>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</si>
  <si>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</si>
  <si>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</si>
  <si>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</si>
  <si>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</si>
  <si>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</si>
  <si>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</si>
  <si>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</si>
  <si>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</si>
  <si>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</si>
  <si>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</si>
  <si>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</si>
  <si>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</si>
  <si>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</si>
  <si>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</si>
  <si>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</si>
  <si>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</si>
  <si>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</si>
  <si>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</si>
  <si>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</si>
  <si>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</si>
  <si>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</si>
  <si>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</si>
  <si>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</si>
  <si>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</si>
  <si>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</si>
  <si>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</si>
  <si>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</si>
  <si>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</si>
  <si>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</si>
  <si>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</si>
  <si>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</si>
  <si>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</si>
  <si>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</si>
  <si>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</si>
  <si>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</si>
  <si>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</si>
  <si>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豊能町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</si>
  <si>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</si>
  <si>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</si>
  <si>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</si>
  <si>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</si>
  <si>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</si>
  <si>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</si>
  <si>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</si>
  <si>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</si>
  <si>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</si>
  <si>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</si>
  <si>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</si>
  <si>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</si>
  <si>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</si>
  <si>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</si>
  <si>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</si>
  <si>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</si>
  <si>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</si>
  <si>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</si>
  <si>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</t>
    </r>
    <r>
      <rPr>
        <sz val="11"/>
        <rFont val="ＭＳ ゴシック"/>
        <family val="3"/>
        <charset val="128"/>
      </rPr>
      <t>平成27年4月1日に料金改定を行い、一般会計繰入金に頼らないよう経営改善を行ったので、当面の間、黒字経営が見込まれる。
　類似団体平均値に比べ、汚水処理原価は低く、経費回収率は高いことから、経営の効率性は比較的高いとみている。しかし、人口減少による料金収入の減少や老朽化対策が課題である。ストックマネジメント計画による管渠の調査を行い、その調査結果に基づいて、計画的な修繕や改良を実施する。</t>
    </r>
    <rPh sb="66" eb="69">
      <t>ヘイキンチ</t>
    </rPh>
    <rPh sb="121" eb="122">
      <t>ショウ</t>
    </rPh>
    <rPh sb="130" eb="132">
      <t>ゲンショウ</t>
    </rPh>
    <rPh sb="166" eb="167">
      <t>オコナ</t>
    </rPh>
    <rPh sb="171" eb="173">
      <t>チョウサ</t>
    </rPh>
    <rPh sb="173" eb="175">
      <t>ケッカ</t>
    </rPh>
    <rPh sb="176" eb="177">
      <t>モト</t>
    </rPh>
    <phoneticPr fontId="4"/>
  </si>
  <si>
    <t>　老朽化の目安となる50年が近づいているため、老朽化が進んでいる箇所の割合が増加してきている。全延長について管渠の改善修繕事業を実施している。</t>
    <rPh sb="1" eb="3">
      <t>ロウキュウ</t>
    </rPh>
    <rPh sb="14" eb="15">
      <t>チカ</t>
    </rPh>
    <rPh sb="23" eb="26">
      <t>ロウキュウカ</t>
    </rPh>
    <rPh sb="27" eb="28">
      <t>スス</t>
    </rPh>
    <rPh sb="32" eb="34">
      <t>カショ</t>
    </rPh>
    <rPh sb="35" eb="37">
      <t>ワリアイ</t>
    </rPh>
    <rPh sb="38" eb="40">
      <t>ゾウカ</t>
    </rPh>
    <phoneticPr fontId="4"/>
  </si>
  <si>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収益的収支比率は100%を上回る水準を維持している。令和2年度は、下水道使用料が増加したことにより、昨年度と比較して増加している。
　また企業債残高対事業規模比率は、下水道の敷設が終了し新たな起債が減少傾向にあるため、全国平均値や類似団体平均値を下回っている。
　平成27年4月1日の料金改定以降、経費回収率は100％を超える水準を維持しており、類似団体平均値を上回っている。汚水処理原価についても、類似団体平均値より低い値で推移している。
　水洗化率は100％となっており、汚水処理を適正に行っている。
　なお、施設利用率については、単独処理場を設置していないので、当該数値を計上していない。</t>
    </r>
    <rPh sb="1" eb="4">
      <t>シュウエキテキ</t>
    </rPh>
    <rPh sb="4" eb="6">
      <t>シュウシ</t>
    </rPh>
    <rPh sb="6" eb="8">
      <t>ヒリツ</t>
    </rPh>
    <rPh sb="14" eb="16">
      <t>ウワマワ</t>
    </rPh>
    <rPh sb="17" eb="19">
      <t>スイジュン</t>
    </rPh>
    <rPh sb="20" eb="22">
      <t>イジ</t>
    </rPh>
    <rPh sb="27" eb="29">
      <t>レイワ</t>
    </rPh>
    <rPh sb="31" eb="32">
      <t>ド</t>
    </rPh>
    <rPh sb="34" eb="37">
      <t>ゲスイドウ</t>
    </rPh>
    <rPh sb="37" eb="39">
      <t>シヨウ</t>
    </rPh>
    <rPh sb="39" eb="40">
      <t>リョウ</t>
    </rPh>
    <rPh sb="41" eb="43">
      <t>ゾウカ</t>
    </rPh>
    <rPh sb="51" eb="54">
      <t>サクネンド</t>
    </rPh>
    <rPh sb="55" eb="57">
      <t>ヒカク</t>
    </rPh>
    <rPh sb="59" eb="61">
      <t>ゾウカ</t>
    </rPh>
    <rPh sb="84" eb="87">
      <t>ゲスイドウ</t>
    </rPh>
    <rPh sb="88" eb="90">
      <t>フセツ</t>
    </rPh>
    <rPh sb="91" eb="93">
      <t>シュウリョウ</t>
    </rPh>
    <rPh sb="94" eb="95">
      <t>アラ</t>
    </rPh>
    <rPh sb="97" eb="99">
      <t>キサイ</t>
    </rPh>
    <rPh sb="100" eb="102">
      <t>ゲンショウ</t>
    </rPh>
    <rPh sb="102" eb="104">
      <t>ケイコウ</t>
    </rPh>
    <rPh sb="147" eb="149">
      <t>イコウ</t>
    </rPh>
    <rPh sb="174" eb="176">
      <t>ルイジ</t>
    </rPh>
    <rPh sb="176" eb="178">
      <t>ダンタイ</t>
    </rPh>
    <rPh sb="178" eb="181">
      <t>ヘイキンチ</t>
    </rPh>
    <rPh sb="182" eb="184">
      <t>ウワマワ</t>
    </rPh>
    <rPh sb="201" eb="203">
      <t>ルイジ</t>
    </rPh>
    <rPh sb="203" eb="205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</si>
</sst>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0.17</c:v>
                </c:pt>
                <c:pt idx="2">
                  <c:v>0.19</c:v>
                </c:pt>
                <c:pt idx="3" formatCode="#,##0.00;&quot;△&quot;#,##0.00">
                  <c:v>0</c:v>
                </c:pt>
                <c:pt idx="4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F4-4B32-8689-2EBDABE7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557984"/>
        <c:axId val="34457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0.89</c:v>
                </c:pt>
                <c:pt idx="2">
                  <c:v>0.28999999999999998</c:v>
                </c:pt>
                <c:pt idx="3">
                  <c:v>0.13</c:v>
                </c:pt>
                <c:pt idx="4">
                  <c:v>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F4-4B32-8689-2EBDABE7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57984"/>
        <c:axId val="344577160"/>
      </c:lineChart>
      <c:dateAx>
        <c:axId val="342557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4577160"/>
        <c:crosses val="autoZero"/>
        <c:auto val="1"/>
        <c:lblOffset val="100"/>
        <c:baseTimeUnit val="years"/>
      </c:dateAx>
      <c:valAx>
        <c:axId val="34457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5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E4-4F27-A634-268D9D57D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34664"/>
        <c:axId val="34563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56.35</c:v>
                </c:pt>
                <c:pt idx="1">
                  <c:v>58.13</c:v>
                </c:pt>
                <c:pt idx="2">
                  <c:v>55.46</c:v>
                </c:pt>
                <c:pt idx="3">
                  <c:v>55.73</c:v>
                </c:pt>
                <c:pt idx="4">
                  <c:v>58.12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E4-4F27-A634-268D9D57D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34664"/>
        <c:axId val="345635056"/>
      </c:lineChart>
      <c:dateAx>
        <c:axId val="345634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635056"/>
        <c:crosses val="autoZero"/>
        <c:auto val="1"/>
        <c:lblOffset val="100"/>
        <c:baseTimeUnit val="years"/>
      </c:dateAx>
      <c:valAx>
        <c:axId val="34563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34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9-4044-82B6-2052DA1D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76768"/>
        <c:axId val="34605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93.3</c:v>
                </c:pt>
                <c:pt idx="1">
                  <c:v>91.75</c:v>
                </c:pt>
                <c:pt idx="2">
                  <c:v>92.45</c:v>
                </c:pt>
                <c:pt idx="3">
                  <c:v>92.45</c:v>
                </c:pt>
                <c:pt idx="4">
                  <c:v>92.55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D9-4044-82B6-2052DA1D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76768"/>
        <c:axId val="346050480"/>
      </c:lineChart>
      <c:dateAx>
        <c:axId val="344576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050480"/>
        <c:crosses val="autoZero"/>
        <c:auto val="1"/>
        <c:lblOffset val="100"/>
        <c:baseTimeUnit val="years"/>
      </c:dateAx>
      <c:valAx>
        <c:axId val="34605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57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114.74</c:v>
                </c:pt>
                <c:pt idx="1">
                  <c:v>111.06</c:v>
                </c:pt>
                <c:pt idx="2">
                  <c:v>111.53</c:v>
                </c:pt>
                <c:pt idx="3">
                  <c:v>118.12</c:v>
                </c:pt>
                <c:pt idx="4">
                  <c:v>121.24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87-4D2B-8CCB-62508804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77944"/>
        <c:axId val="3445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87-4D2B-8CCB-62508804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77944"/>
        <c:axId val="344578336"/>
      </c:lineChart>
      <c:dateAx>
        <c:axId val="344577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4578336"/>
        <c:crosses val="autoZero"/>
        <c:auto val="1"/>
        <c:lblOffset val="100"/>
        <c:baseTimeUnit val="years"/>
      </c:dateAx>
      <c:valAx>
        <c:axId val="3445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57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D-4321-8EF1-7FF8385F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81472"/>
        <c:axId val="34457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3D-4321-8EF1-7FF8385F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81472"/>
        <c:axId val="344578728"/>
      </c:lineChart>
      <c:dateAx>
        <c:axId val="344581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4578728"/>
        <c:crosses val="autoZero"/>
        <c:auto val="1"/>
        <c:lblOffset val="100"/>
        <c:baseTimeUnit val="years"/>
      </c:dateAx>
      <c:valAx>
        <c:axId val="34457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58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4C-41F1-B328-7E2837A5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79512"/>
        <c:axId val="34457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4C-41F1-B328-7E2837A5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79512"/>
        <c:axId val="344574416"/>
      </c:lineChart>
      <c:dateAx>
        <c:axId val="344579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4574416"/>
        <c:crosses val="autoZero"/>
        <c:auto val="1"/>
        <c:lblOffset val="100"/>
        <c:baseTimeUnit val="years"/>
      </c:dateAx>
      <c:valAx>
        <c:axId val="34457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57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D-44AB-8886-913B4A96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80688"/>
        <c:axId val="34457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D-44AB-8886-913B4A96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80688"/>
        <c:axId val="344575200"/>
      </c:lineChart>
      <c:dateAx>
        <c:axId val="344580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4575200"/>
        <c:crosses val="autoZero"/>
        <c:auto val="1"/>
        <c:lblOffset val="100"/>
        <c:baseTimeUnit val="years"/>
      </c:dateAx>
      <c:valAx>
        <c:axId val="34457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58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5-4994-B915-4E03CA33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29176"/>
        <c:axId val="34563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85-4994-B915-4E03CA33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29176"/>
        <c:axId val="345634272"/>
      </c:lineChart>
      <c:dateAx>
        <c:axId val="345629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634272"/>
        <c:crosses val="autoZero"/>
        <c:auto val="1"/>
        <c:lblOffset val="100"/>
        <c:baseTimeUnit val="years"/>
      </c:dateAx>
      <c:valAx>
        <c:axId val="34563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29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284.7</c:v>
                </c:pt>
                <c:pt idx="1">
                  <c:v>254.94</c:v>
                </c:pt>
                <c:pt idx="2">
                  <c:v>270.17</c:v>
                </c:pt>
                <c:pt idx="3">
                  <c:v>273.52999999999997</c:v>
                </c:pt>
                <c:pt idx="4">
                  <c:v>244.21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F-4F28-8367-5F32EB3F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28784"/>
        <c:axId val="34563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773.95</c:v>
                </c:pt>
                <c:pt idx="1">
                  <c:v>857.76</c:v>
                </c:pt>
                <c:pt idx="2">
                  <c:v>978.87</c:v>
                </c:pt>
                <c:pt idx="3">
                  <c:v>917.44</c:v>
                </c:pt>
                <c:pt idx="4">
                  <c:v>856.88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F-4F28-8367-5F32EB3F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28784"/>
        <c:axId val="345635448"/>
      </c:lineChart>
      <c:dateAx>
        <c:axId val="345628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635448"/>
        <c:crosses val="autoZero"/>
        <c:auto val="1"/>
        <c:lblOffset val="100"/>
        <c:baseTimeUnit val="years"/>
      </c:dateAx>
      <c:valAx>
        <c:axId val="34563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2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106.27</c:v>
                </c:pt>
                <c:pt idx="1">
                  <c:v>105.37</c:v>
                </c:pt>
                <c:pt idx="2">
                  <c:v>103.8</c:v>
                </c:pt>
                <c:pt idx="3">
                  <c:v>109.17</c:v>
                </c:pt>
                <c:pt idx="4">
                  <c:v>115.86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89-430E-9CCA-9DA6E366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30352"/>
        <c:axId val="34563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72.87</c:v>
                </c:pt>
                <c:pt idx="1">
                  <c:v>81.260000000000005</c:v>
                </c:pt>
                <c:pt idx="2">
                  <c:v>85.9</c:v>
                </c:pt>
                <c:pt idx="3">
                  <c:v>85.34</c:v>
                </c:pt>
                <c:pt idx="4">
                  <c:v>89.01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89-430E-9CCA-9DA6E366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30352"/>
        <c:axId val="345633096"/>
      </c:lineChart>
      <c:dateAx>
        <c:axId val="345630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633096"/>
        <c:crosses val="autoZero"/>
        <c:auto val="1"/>
        <c:lblOffset val="100"/>
        <c:baseTimeUnit val="years"/>
      </c:dateAx>
      <c:valAx>
        <c:axId val="34563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3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134.19</c:v>
                </c:pt>
                <c:pt idx="1">
                  <c:v>133.54</c:v>
                </c:pt>
                <c:pt idx="2">
                  <c:v>132.69</c:v>
                </c:pt>
                <c:pt idx="3">
                  <c:v>132.4</c:v>
                </c:pt>
                <c:pt idx="4">
                  <c:v>133.63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1E-4357-9104-810D02F1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628392"/>
        <c:axId val="34563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160.55000000000001</c:v>
                </c:pt>
                <c:pt idx="1">
                  <c:v>151.16999999999999</c:v>
                </c:pt>
                <c:pt idx="2">
                  <c:v>148.41999999999999</c:v>
                </c:pt>
                <c:pt idx="3">
                  <c:v>149.27000000000001</c:v>
                </c:pt>
                <c:pt idx="4">
                  <c:v>147.08000000000001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1E-4357-9104-810D02F1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28392"/>
        <c:axId val="345633880"/>
      </c:lineChart>
      <c:dateAx>
        <c:axId val="345628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633880"/>
        <c:crosses val="autoZero"/>
        <c:auto val="1"/>
        <c:lblOffset val="100"/>
        <c:baseTimeUnit val="years"/>
      </c:dateAx>
      <c:valAx>
        <c:axId val="34563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62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43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大阪府　豊能町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6" t="s">
        <v>1</v>
      </c>
      <c r="C7" s="66"/>
      <c r="D7" s="66"/>
      <c r="E7" s="66"/>
      <c r="F7" s="66"/>
      <c r="G7" s="66"/>
      <c r="H7" s="66"/>
      <c r="I7" s="66" t="s">
        <v>2</v>
      </c>
      <c r="J7" s="66"/>
      <c r="K7" s="66"/>
      <c r="L7" s="66"/>
      <c r="M7" s="66"/>
      <c r="N7" s="66"/>
      <c r="O7" s="66"/>
      <c r="P7" s="66" t="s">
        <v>3</v>
      </c>
      <c r="Q7" s="66"/>
      <c r="R7" s="66"/>
      <c r="S7" s="66"/>
      <c r="T7" s="66"/>
      <c r="U7" s="66"/>
      <c r="V7" s="66"/>
      <c r="W7" s="66" t="s">
        <v>4</v>
      </c>
      <c r="X7" s="66"/>
      <c r="Y7" s="66"/>
      <c r="Z7" s="66"/>
      <c r="AA7" s="66"/>
      <c r="AB7" s="66"/>
      <c r="AC7" s="66"/>
      <c r="AD7" s="66" t="s">
        <v>5</v>
      </c>
      <c r="AE7" s="66"/>
      <c r="AF7" s="66"/>
      <c r="AG7" s="66"/>
      <c r="AH7" s="66"/>
      <c r="AI7" s="66"/>
      <c r="AJ7" s="66"/>
      <c r="AK7" s="3"/>
      <c r="AL7" s="66" t="s">
        <v>6</v>
      </c>
      <c r="AM7" s="66"/>
      <c r="AN7" s="66"/>
      <c r="AO7" s="66"/>
      <c r="AP7" s="66"/>
      <c r="AQ7" s="66"/>
      <c r="AR7" s="66"/>
      <c r="AS7" s="66"/>
      <c r="AT7" s="66" t="s">
        <v>7</v>
      </c>
      <c r="AU7" s="66"/>
      <c r="AV7" s="66"/>
      <c r="AW7" s="66"/>
      <c r="AX7" s="66"/>
      <c r="AY7" s="66"/>
      <c r="AZ7" s="66"/>
      <c r="BA7" s="66"/>
      <c r="BB7" s="66" t="s">
        <v>8</v>
      </c>
      <c r="BC7" s="66"/>
      <c r="BD7" s="66"/>
      <c r="BE7" s="66"/>
      <c r="BF7" s="66"/>
      <c r="BG7" s="66"/>
      <c r="BH7" s="66"/>
      <c r="BI7" s="6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Cb1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70">
        <f>データ!S6</f>
        <v>19093</v>
      </c>
      <c r="AM8" s="70"/>
      <c r="AN8" s="70"/>
      <c r="AO8" s="70"/>
      <c r="AP8" s="70"/>
      <c r="AQ8" s="70"/>
      <c r="AR8" s="70"/>
      <c r="AS8" s="70"/>
      <c r="AT8" s="69">
        <f>データ!T6</f>
        <v>34.340000000000003</v>
      </c>
      <c r="AU8" s="69"/>
      <c r="AV8" s="69"/>
      <c r="AW8" s="69"/>
      <c r="AX8" s="69"/>
      <c r="AY8" s="69"/>
      <c r="AZ8" s="69"/>
      <c r="BA8" s="69"/>
      <c r="BB8" s="69">
        <f>データ!U6</f>
        <v>556</v>
      </c>
      <c r="BC8" s="69"/>
      <c r="BD8" s="69"/>
      <c r="BE8" s="69"/>
      <c r="BF8" s="69"/>
      <c r="BG8" s="69"/>
      <c r="BH8" s="69"/>
      <c r="BI8" s="69"/>
      <c r="BJ8" s="3"/>
      <c r="BK8" s="3"/>
      <c r="BL8" s="71" t="s">
        <v>10</v>
      </c>
      <c r="BM8" s="7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6" t="s">
        <v>12</v>
      </c>
      <c r="C9" s="66"/>
      <c r="D9" s="66"/>
      <c r="E9" s="66"/>
      <c r="F9" s="66"/>
      <c r="G9" s="66"/>
      <c r="H9" s="66"/>
      <c r="I9" s="66" t="s">
        <v>13</v>
      </c>
      <c r="J9" s="66"/>
      <c r="K9" s="66"/>
      <c r="L9" s="66"/>
      <c r="M9" s="66"/>
      <c r="N9" s="66"/>
      <c r="O9" s="66"/>
      <c r="P9" s="66" t="s">
        <v>14</v>
      </c>
      <c r="Q9" s="66"/>
      <c r="R9" s="66"/>
      <c r="S9" s="66"/>
      <c r="T9" s="66"/>
      <c r="U9" s="66"/>
      <c r="V9" s="66"/>
      <c r="W9" s="66" t="s">
        <v>15</v>
      </c>
      <c r="X9" s="66"/>
      <c r="Y9" s="66"/>
      <c r="Z9" s="66"/>
      <c r="AA9" s="66"/>
      <c r="AB9" s="66"/>
      <c r="AC9" s="66"/>
      <c r="AD9" s="66" t="s">
        <v>16</v>
      </c>
      <c r="AE9" s="66"/>
      <c r="AF9" s="66"/>
      <c r="AG9" s="66"/>
      <c r="AH9" s="66"/>
      <c r="AI9" s="66"/>
      <c r="AJ9" s="66"/>
      <c r="AK9" s="3"/>
      <c r="AL9" s="66" t="s">
        <v>17</v>
      </c>
      <c r="AM9" s="66"/>
      <c r="AN9" s="66"/>
      <c r="AO9" s="66"/>
      <c r="AP9" s="66"/>
      <c r="AQ9" s="66"/>
      <c r="AR9" s="66"/>
      <c r="AS9" s="66"/>
      <c r="AT9" s="66" t="s">
        <v>18</v>
      </c>
      <c r="AU9" s="66"/>
      <c r="AV9" s="66"/>
      <c r="AW9" s="66"/>
      <c r="AX9" s="66"/>
      <c r="AY9" s="66"/>
      <c r="AZ9" s="66"/>
      <c r="BA9" s="66"/>
      <c r="BB9" s="66" t="s">
        <v>19</v>
      </c>
      <c r="BC9" s="66"/>
      <c r="BD9" s="66"/>
      <c r="BE9" s="66"/>
      <c r="BF9" s="66"/>
      <c r="BG9" s="66"/>
      <c r="BH9" s="66"/>
      <c r="BI9" s="66"/>
      <c r="BJ9" s="3"/>
      <c r="BK9" s="3"/>
      <c r="BL9" s="67" t="s">
        <v>20</v>
      </c>
      <c r="BM9" s="68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9" t="str">
        <f>データ!N6</f>
        <v>-</v>
      </c>
      <c r="C10" s="69"/>
      <c r="D10" s="69"/>
      <c r="E10" s="69"/>
      <c r="F10" s="69"/>
      <c r="G10" s="69"/>
      <c r="H10" s="69"/>
      <c r="I10" s="69" t="str">
        <f>データ!O6</f>
        <v>該当数値なし</v>
      </c>
      <c r="J10" s="69"/>
      <c r="K10" s="69"/>
      <c r="L10" s="69"/>
      <c r="M10" s="69"/>
      <c r="N10" s="69"/>
      <c r="O10" s="69"/>
      <c r="P10" s="69">
        <f>データ!P6</f>
        <v>90.04</v>
      </c>
      <c r="Q10" s="69"/>
      <c r="R10" s="69"/>
      <c r="S10" s="69"/>
      <c r="T10" s="69"/>
      <c r="U10" s="69"/>
      <c r="V10" s="69"/>
      <c r="W10" s="69">
        <f>データ!Q6</f>
        <v>75.19</v>
      </c>
      <c r="X10" s="69"/>
      <c r="Y10" s="69"/>
      <c r="Z10" s="69"/>
      <c r="AA10" s="69"/>
      <c r="AB10" s="69"/>
      <c r="AC10" s="69"/>
      <c r="AD10" s="70">
        <f>データ!R6</f>
        <v>2530</v>
      </c>
      <c r="AE10" s="70"/>
      <c r="AF10" s="70"/>
      <c r="AG10" s="70"/>
      <c r="AH10" s="70"/>
      <c r="AI10" s="70"/>
      <c r="AJ10" s="70"/>
      <c r="AK10" s="2"/>
      <c r="AL10" s="70">
        <f>データ!V6</f>
        <v>17087</v>
      </c>
      <c r="AM10" s="70"/>
      <c r="AN10" s="70"/>
      <c r="AO10" s="70"/>
      <c r="AP10" s="70"/>
      <c r="AQ10" s="70"/>
      <c r="AR10" s="70"/>
      <c r="AS10" s="70"/>
      <c r="AT10" s="69">
        <f>データ!W6</f>
        <v>3.15</v>
      </c>
      <c r="AU10" s="69"/>
      <c r="AV10" s="69"/>
      <c r="AW10" s="69"/>
      <c r="AX10" s="69"/>
      <c r="AY10" s="69"/>
      <c r="AZ10" s="69"/>
      <c r="BA10" s="69"/>
      <c r="BB10" s="69">
        <f>データ!X6</f>
        <v>5424.44</v>
      </c>
      <c r="BC10" s="69"/>
      <c r="BD10" s="69"/>
      <c r="BE10" s="69"/>
      <c r="BF10" s="69"/>
      <c r="BG10" s="69"/>
      <c r="BH10" s="69"/>
      <c r="BI10" s="69"/>
      <c r="BJ10" s="2"/>
      <c r="BK10" s="2"/>
      <c r="BL10" s="59" t="s">
        <v>22</v>
      </c>
      <c r="BM10" s="6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15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53" t="s">
        <v>26</v>
      </c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5"/>
    </row>
    <row r="15" spans="1:78" ht="13.5" customHeight="1" x14ac:dyDescent="0.15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56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6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6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3" t="s">
        <v>27</v>
      </c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6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6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6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6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6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50" t="s">
        <v>28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46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46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3" t="s">
        <v>29</v>
      </c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6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6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6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6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3LcKbuL9vtvU62mCc/zffA9ki+lDf9ZSHr0e1RgGBwncV3MhAI3Za1Cvc9Xocx4RNnrehwgRNxYlyBAMcud48A==" saltValue="LIpuDZT9fsNRRWpOp2/4p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273210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大阪府　豊能町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90.04</v>
      </c>
      <c r="Q6" s="34">
        <f t="shared" si="3"/>
        <v>75.19</v>
      </c>
      <c r="R6" s="34">
        <f t="shared" si="3"/>
        <v>2530</v>
      </c>
      <c r="S6" s="34">
        <f t="shared" si="3"/>
        <v>19093</v>
      </c>
      <c r="T6" s="34">
        <f t="shared" si="3"/>
        <v>34.340000000000003</v>
      </c>
      <c r="U6" s="34">
        <f t="shared" si="3"/>
        <v>556</v>
      </c>
      <c r="V6" s="34">
        <f t="shared" si="3"/>
        <v>17087</v>
      </c>
      <c r="W6" s="34">
        <f t="shared" si="3"/>
        <v>3.15</v>
      </c>
      <c r="X6" s="34">
        <f t="shared" si="3"/>
        <v>5424.44</v>
      </c>
      <c r="Y6" s="35">
        <f>IF(Y7="",NA(),Y7)</f>
        <v>114.74</v>
      </c>
      <c r="Z6" s="35">
        <f t="shared" ref="Z6:AH6" si="4">IF(Z7="",NA(),Z7)</f>
        <v>111.06</v>
      </c>
      <c r="AA6" s="35">
        <f t="shared" si="4"/>
        <v>111.53</v>
      </c>
      <c r="AB6" s="35">
        <f t="shared" si="4"/>
        <v>118.12</v>
      </c>
      <c r="AC6" s="35">
        <f t="shared" si="4"/>
        <v>121.24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284.7</v>
      </c>
      <c r="BG6" s="35">
        <f t="shared" ref="BG6:BO6" si="7">IF(BG7="",NA(),BG7)</f>
        <v>254.94</v>
      </c>
      <c r="BH6" s="35">
        <f t="shared" si="7"/>
        <v>270.17</v>
      </c>
      <c r="BI6" s="35">
        <f t="shared" si="7"/>
        <v>273.52999999999997</v>
      </c>
      <c r="BJ6" s="35">
        <f t="shared" si="7"/>
        <v>244.21</v>
      </c>
      <c r="BK6" s="35">
        <f t="shared" si="7"/>
        <v>773.95</v>
      </c>
      <c r="BL6" s="35">
        <f t="shared" si="7"/>
        <v>857.76</v>
      </c>
      <c r="BM6" s="35">
        <f t="shared" si="7"/>
        <v>978.87</v>
      </c>
      <c r="BN6" s="35">
        <f t="shared" si="7"/>
        <v>917.44</v>
      </c>
      <c r="BO6" s="35">
        <f t="shared" si="7"/>
        <v>856.88</v>
      </c>
      <c r="BP6" s="34" t="str">
        <f>IF(BP7="","",IF(BP7="-","【-】","【"&amp;SUBSTITUTE(TEXT(BP7,"#,##0.00"),"-","△")&amp;"】"))</f>
        <v>【705.21】</v>
      </c>
      <c r="BQ6" s="35">
        <f>IF(BQ7="",NA(),BQ7)</f>
        <v>106.27</v>
      </c>
      <c r="BR6" s="35">
        <f t="shared" ref="BR6:BZ6" si="8">IF(BR7="",NA(),BR7)</f>
        <v>105.37</v>
      </c>
      <c r="BS6" s="35">
        <f t="shared" si="8"/>
        <v>103.8</v>
      </c>
      <c r="BT6" s="35">
        <f t="shared" si="8"/>
        <v>109.17</v>
      </c>
      <c r="BU6" s="35">
        <f t="shared" si="8"/>
        <v>115.86</v>
      </c>
      <c r="BV6" s="35">
        <f t="shared" si="8"/>
        <v>72.87</v>
      </c>
      <c r="BW6" s="35">
        <f t="shared" si="8"/>
        <v>81.260000000000005</v>
      </c>
      <c r="BX6" s="35">
        <f t="shared" si="8"/>
        <v>85.9</v>
      </c>
      <c r="BY6" s="35">
        <f t="shared" si="8"/>
        <v>85.34</v>
      </c>
      <c r="BZ6" s="35">
        <f t="shared" si="8"/>
        <v>89.01</v>
      </c>
      <c r="CA6" s="34" t="str">
        <f>IF(CA7="","",IF(CA7="-","【-】","【"&amp;SUBSTITUTE(TEXT(CA7,"#,##0.00"),"-","△")&amp;"】"))</f>
        <v>【98.96】</v>
      </c>
      <c r="CB6" s="35">
        <f>IF(CB7="",NA(),CB7)</f>
        <v>134.19</v>
      </c>
      <c r="CC6" s="35">
        <f t="shared" ref="CC6:CK6" si="9">IF(CC7="",NA(),CC7)</f>
        <v>133.54</v>
      </c>
      <c r="CD6" s="35">
        <f t="shared" si="9"/>
        <v>132.69</v>
      </c>
      <c r="CE6" s="35">
        <f t="shared" si="9"/>
        <v>132.4</v>
      </c>
      <c r="CF6" s="35">
        <f t="shared" si="9"/>
        <v>133.63</v>
      </c>
      <c r="CG6" s="35">
        <f t="shared" si="9"/>
        <v>160.55000000000001</v>
      </c>
      <c r="CH6" s="35">
        <f t="shared" si="9"/>
        <v>151.16999999999999</v>
      </c>
      <c r="CI6" s="35">
        <f t="shared" si="9"/>
        <v>148.41999999999999</v>
      </c>
      <c r="CJ6" s="35">
        <f t="shared" si="9"/>
        <v>149.27000000000001</v>
      </c>
      <c r="CK6" s="35">
        <f t="shared" si="9"/>
        <v>147.08000000000001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56.35</v>
      </c>
      <c r="CS6" s="35">
        <f t="shared" si="10"/>
        <v>58.13</v>
      </c>
      <c r="CT6" s="35">
        <f t="shared" si="10"/>
        <v>55.46</v>
      </c>
      <c r="CU6" s="35">
        <f t="shared" si="10"/>
        <v>55.73</v>
      </c>
      <c r="CV6" s="35">
        <f t="shared" si="10"/>
        <v>58.12</v>
      </c>
      <c r="CW6" s="34" t="str">
        <f>IF(CW7="","",IF(CW7="-","【-】","【"&amp;SUBSTITUTE(TEXT(CW7,"#,##0.00"),"-","△")&amp;"】"))</f>
        <v>【59.57】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93.3</v>
      </c>
      <c r="DD6" s="35">
        <f t="shared" si="11"/>
        <v>91.75</v>
      </c>
      <c r="DE6" s="35">
        <f t="shared" si="11"/>
        <v>92.45</v>
      </c>
      <c r="DF6" s="35">
        <f t="shared" si="11"/>
        <v>92.45</v>
      </c>
      <c r="DG6" s="35">
        <f t="shared" si="11"/>
        <v>92.55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0.19</v>
      </c>
      <c r="EF6" s="35">
        <f t="shared" ref="EF6:EN6" si="14">IF(EF7="",NA(),EF7)</f>
        <v>0.17</v>
      </c>
      <c r="EG6" s="35">
        <f t="shared" si="14"/>
        <v>0.19</v>
      </c>
      <c r="EH6" s="34">
        <f t="shared" si="14"/>
        <v>0</v>
      </c>
      <c r="EI6" s="35">
        <f t="shared" si="14"/>
        <v>7.0000000000000007E-2</v>
      </c>
      <c r="EJ6" s="35">
        <f t="shared" si="14"/>
        <v>1.1499999999999999</v>
      </c>
      <c r="EK6" s="35">
        <f t="shared" si="14"/>
        <v>0.89</v>
      </c>
      <c r="EL6" s="35">
        <f t="shared" si="14"/>
        <v>0.28999999999999998</v>
      </c>
      <c r="EM6" s="35">
        <f t="shared" si="14"/>
        <v>0.13</v>
      </c>
      <c r="EN6" s="35">
        <f t="shared" si="14"/>
        <v>0.19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273210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90.04</v>
      </c>
      <c r="Q7" s="38">
        <v>75.19</v>
      </c>
      <c r="R7" s="38">
        <v>2530</v>
      </c>
      <c r="S7" s="38">
        <v>19093</v>
      </c>
      <c r="T7" s="38">
        <v>34.340000000000003</v>
      </c>
      <c r="U7" s="38">
        <v>556</v>
      </c>
      <c r="V7" s="38">
        <v>17087</v>
      </c>
      <c r="W7" s="38">
        <v>3.15</v>
      </c>
      <c r="X7" s="38">
        <v>5424.44</v>
      </c>
      <c r="Y7" s="38">
        <v>114.74</v>
      </c>
      <c r="Z7" s="38">
        <v>111.06</v>
      </c>
      <c r="AA7" s="38">
        <v>111.53</v>
      </c>
      <c r="AB7" s="38">
        <v>118.12</v>
      </c>
      <c r="AC7" s="38">
        <v>121.24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284.7</v>
      </c>
      <c r="BG7" s="38">
        <v>254.94</v>
      </c>
      <c r="BH7" s="38">
        <v>270.17</v>
      </c>
      <c r="BI7" s="38">
        <v>273.52999999999997</v>
      </c>
      <c r="BJ7" s="38">
        <v>244.21</v>
      </c>
      <c r="BK7" s="38">
        <v>773.95</v>
      </c>
      <c r="BL7" s="38">
        <v>857.76</v>
      </c>
      <c r="BM7" s="38">
        <v>978.87</v>
      </c>
      <c r="BN7" s="38">
        <v>917.44</v>
      </c>
      <c r="BO7" s="38">
        <v>856.88</v>
      </c>
      <c r="BP7" s="38">
        <v>705.21</v>
      </c>
      <c r="BQ7" s="38">
        <v>106.27</v>
      </c>
      <c r="BR7" s="38">
        <v>105.37</v>
      </c>
      <c r="BS7" s="38">
        <v>103.8</v>
      </c>
      <c r="BT7" s="38">
        <v>109.17</v>
      </c>
      <c r="BU7" s="38">
        <v>115.86</v>
      </c>
      <c r="BV7" s="38">
        <v>72.87</v>
      </c>
      <c r="BW7" s="38">
        <v>81.260000000000005</v>
      </c>
      <c r="BX7" s="38">
        <v>85.9</v>
      </c>
      <c r="BY7" s="38">
        <v>85.34</v>
      </c>
      <c r="BZ7" s="38">
        <v>89.01</v>
      </c>
      <c r="CA7" s="38">
        <v>98.96</v>
      </c>
      <c r="CB7" s="38">
        <v>134.19</v>
      </c>
      <c r="CC7" s="38">
        <v>133.54</v>
      </c>
      <c r="CD7" s="38">
        <v>132.69</v>
      </c>
      <c r="CE7" s="38">
        <v>132.4</v>
      </c>
      <c r="CF7" s="38">
        <v>133.63</v>
      </c>
      <c r="CG7" s="38">
        <v>160.55000000000001</v>
      </c>
      <c r="CH7" s="38">
        <v>151.16999999999999</v>
      </c>
      <c r="CI7" s="38">
        <v>148.41999999999999</v>
      </c>
      <c r="CJ7" s="38">
        <v>149.27000000000001</v>
      </c>
      <c r="CK7" s="38">
        <v>147.08000000000001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56.35</v>
      </c>
      <c r="CS7" s="38">
        <v>58.13</v>
      </c>
      <c r="CT7" s="38">
        <v>55.46</v>
      </c>
      <c r="CU7" s="38">
        <v>55.73</v>
      </c>
      <c r="CV7" s="38">
        <v>58.12</v>
      </c>
      <c r="CW7" s="38">
        <v>59.57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93.3</v>
      </c>
      <c r="DD7" s="38">
        <v>91.75</v>
      </c>
      <c r="DE7" s="38">
        <v>92.45</v>
      </c>
      <c r="DF7" s="38">
        <v>92.45</v>
      </c>
      <c r="DG7" s="38">
        <v>92.55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0.19</v>
      </c>
      <c r="EF7" s="38">
        <v>0.17</v>
      </c>
      <c r="EG7" s="38">
        <v>0.19</v>
      </c>
      <c r="EH7" s="38">
        <v>0</v>
      </c>
      <c r="EI7" s="38">
        <v>7.0000000000000007E-2</v>
      </c>
      <c r="EJ7" s="38">
        <v>1.1499999999999999</v>
      </c>
      <c r="EK7" s="38">
        <v>0.89</v>
      </c>
      <c r="EL7" s="38">
        <v>0.28999999999999998</v>
      </c>
      <c r="EM7" s="38">
        <v>0.13</v>
      </c>
      <c r="EN7" s="38">
        <v>0.19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setup</cp:lastModifiedBy>
  <dcterms:created xsi:type="dcterms:W3CDTF">2021-12-03T07:45:45Z</dcterms:created>
  <dcterms:modified xsi:type="dcterms:W3CDTF">2022-02-09T05:29:02Z</dcterms:modified>
  <cp:category/>
</cp:coreProperties>
</file>