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上下水道\上下水道課G\下水会計\●市町村課\経営比較分析表\31\提出\"/>
    </mc:Choice>
  </mc:AlternateContent>
  <workbookProtection workbookAlgorithmName="SHA-512" workbookHashValue="BjX8xRM9lGCcBIxJVBVj8/CKB9G/FiCCXRrrmX79HI9u+KPJAhfsh6J6A8f53UDbDa1WeqVHS0Q7go0EkGGqnw==" workbookSaltValue="xdgOF9mlD2vdgspBvFO2y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<sst xmlns="http://schemas.openxmlformats.org/spreadsheetml/2006/main" count="220" uniqueCount="108">
  <si>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</si>
  <si>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</si>
  <si>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</si>
  <si>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</si>
  <si>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</si>
  <si>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</si>
  <si>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</si>
  <si>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</si>
  <si>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</si>
  <si>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</si>
  <si>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</si>
  <si>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</si>
  <si>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</si>
  <si>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</si>
  <si>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</si>
  <si>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</si>
  <si>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</si>
  <si>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</si>
  <si>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</si>
  <si>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</si>
  <si>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</si>
  <si>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</si>
  <si>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</si>
  <si>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</si>
  <si>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</si>
  <si>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</si>
  <si>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</si>
  <si>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</si>
  <si>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</si>
  <si>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</si>
  <si>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</si>
  <si>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</si>
  <si>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</si>
  <si>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</si>
  <si>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</si>
  <si>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</si>
  <si>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</si>
  <si>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</si>
  <si>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</si>
  <si>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</si>
  <si>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</si>
  <si>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</si>
  <si>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</si>
  <si>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</si>
  <si>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</si>
  <si>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</si>
  <si>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</si>
  <si>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</si>
  <si>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</si>
  <si>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</si>
  <si>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</si>
  <si>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</si>
  <si>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</si>
  <si>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</si>
  <si>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</si>
  <si>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</si>
  <si>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</si>
  <si>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</si>
  <si>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</si>
  <si>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</si>
  <si>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</si>
  <si>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</si>
  <si>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</si>
  <si>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</si>
  <si>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</si>
  <si>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</si>
  <si>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</si>
  <si>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</si>
  <si>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</si>
  <si>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</si>
  <si>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</si>
  <si>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</si>
  <si>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</si>
  <si>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</si>
  <si>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</si>
  <si>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</si>
  <si>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</si>
  <si>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</si>
  <si>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</si>
  <si>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</si>
  <si>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</si>
  <si>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</si>
  <si>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</si>
  <si>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</si>
  <si>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</si>
  <si>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</si>
  <si>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</si>
  <si>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</si>
  <si>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</si>
  <si>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</si>
  <si>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</si>
  <si>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</si>
  <si>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</si>
  <si>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豊能町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</si>
  <si>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</si>
  <si>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</si>
  <si>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</si>
  <si>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</si>
  <si>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</si>
  <si>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</si>
  <si>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</si>
  <si>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</si>
  <si>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</si>
  <si>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</si>
  <si>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</si>
  <si>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31年4月1日より本町水道事業は大阪広域水道企業団と統合したため、企業団の方針に基づき経営改善を図り、財政基盤を固めながら老朽化した管路の更新計画の具体化や、施設の耐震化工事を推進していく。
　また、施設のダウンサイジングや事業統合に伴う統廃合も、年次計画に基づき実施していく。</t>
    <rPh sb="1" eb="3">
      <t>ヘイセイ</t>
    </rPh>
    <rPh sb="5" eb="6">
      <t>ネン</t>
    </rPh>
    <rPh sb="7" eb="8">
      <t>ガツ</t>
    </rPh>
    <rPh sb="9" eb="10">
      <t>ニチ</t>
    </rPh>
    <rPh sb="12" eb="14">
      <t>ホンマチ</t>
    </rPh>
    <rPh sb="14" eb="16">
      <t>スイドウ</t>
    </rPh>
    <rPh sb="16" eb="18">
      <t>ジギョウ</t>
    </rPh>
    <rPh sb="19" eb="21">
      <t>オオサカ</t>
    </rPh>
    <rPh sb="21" eb="23">
      <t>コウイキ</t>
    </rPh>
    <rPh sb="23" eb="25">
      <t>スイドウ</t>
    </rPh>
    <rPh sb="25" eb="27">
      <t>キギョウ</t>
    </rPh>
    <rPh sb="27" eb="28">
      <t>ダン</t>
    </rPh>
    <rPh sb="29" eb="31">
      <t>トウゴウ</t>
    </rPh>
    <rPh sb="36" eb="38">
      <t>キギョウ</t>
    </rPh>
    <rPh sb="38" eb="39">
      <t>ダン</t>
    </rPh>
    <rPh sb="40" eb="42">
      <t>ホウシン</t>
    </rPh>
    <rPh sb="43" eb="44">
      <t>モト</t>
    </rPh>
    <rPh sb="46" eb="48">
      <t>ケイエイ</t>
    </rPh>
    <rPh sb="48" eb="50">
      <t>カイゼン</t>
    </rPh>
    <rPh sb="51" eb="52">
      <t>ハカ</t>
    </rPh>
    <rPh sb="54" eb="56">
      <t>ザイセイ</t>
    </rPh>
    <rPh sb="56" eb="58">
      <t>キバン</t>
    </rPh>
    <rPh sb="59" eb="60">
      <t>カタ</t>
    </rPh>
    <rPh sb="64" eb="67">
      <t>ロウキュウカ</t>
    </rPh>
    <rPh sb="69" eb="71">
      <t>カンロ</t>
    </rPh>
    <rPh sb="72" eb="74">
      <t>コウシン</t>
    </rPh>
    <rPh sb="74" eb="76">
      <t>ケイカク</t>
    </rPh>
    <rPh sb="77" eb="80">
      <t>グタイカ</t>
    </rPh>
    <rPh sb="82" eb="84">
      <t>シセツ</t>
    </rPh>
    <rPh sb="85" eb="87">
      <t>タイシン</t>
    </rPh>
    <rPh sb="87" eb="88">
      <t>カ</t>
    </rPh>
    <rPh sb="88" eb="90">
      <t>コウジ</t>
    </rPh>
    <rPh sb="91" eb="93">
      <t>スイシン</t>
    </rPh>
    <rPh sb="103" eb="105">
      <t>シセツ</t>
    </rPh>
    <rPh sb="115" eb="117">
      <t>ジギョウ</t>
    </rPh>
    <rPh sb="117" eb="119">
      <t>トウゴウ</t>
    </rPh>
    <rPh sb="120" eb="121">
      <t>トモナ</t>
    </rPh>
    <rPh sb="122" eb="125">
      <t>トウハイゴウ</t>
    </rPh>
    <rPh sb="127" eb="129">
      <t>ネンジ</t>
    </rPh>
    <rPh sb="129" eb="131">
      <t>ケイカク</t>
    </rPh>
    <rPh sb="132" eb="133">
      <t>モト</t>
    </rPh>
    <rPh sb="135" eb="137">
      <t>ジッシ</t>
    </rPh>
    <phoneticPr fontId="4"/>
  </si>
  <si>
    <t>　有形固定資産減価償却率が全国平均値や類似団体平均値よりも高くなっており、管路の老朽化の状況も同様である。耐用年数が経過する管路の増加が見込まれる中、管路更新率は0％が続いており、今後は管路の更新投資を増やす必要性が高くなってくる。</t>
    <rPh sb="1" eb="3">
      <t>ユウケイ</t>
    </rPh>
    <rPh sb="3" eb="5">
      <t>コテイ</t>
    </rPh>
    <rPh sb="5" eb="7">
      <t>シサン</t>
    </rPh>
    <rPh sb="7" eb="9">
      <t>ゲンカ</t>
    </rPh>
    <rPh sb="9" eb="11">
      <t>ショウキャク</t>
    </rPh>
    <rPh sb="11" eb="12">
      <t>リツ</t>
    </rPh>
    <rPh sb="13" eb="15">
      <t>ゼンコク</t>
    </rPh>
    <rPh sb="15" eb="18">
      <t>ヘイキンチ</t>
    </rPh>
    <rPh sb="19" eb="21">
      <t>ルイジ</t>
    </rPh>
    <rPh sb="21" eb="23">
      <t>ダンタイ</t>
    </rPh>
    <rPh sb="23" eb="26">
      <t>ヘイキンチ</t>
    </rPh>
    <rPh sb="29" eb="30">
      <t>タカ</t>
    </rPh>
    <rPh sb="37" eb="39">
      <t>カンロ</t>
    </rPh>
    <rPh sb="40" eb="43">
      <t>ロウキュウカ</t>
    </rPh>
    <rPh sb="44" eb="46">
      <t>ジョウキョウ</t>
    </rPh>
    <rPh sb="47" eb="49">
      <t>ドウヨウ</t>
    </rPh>
    <rPh sb="53" eb="55">
      <t>タイヨウ</t>
    </rPh>
    <rPh sb="55" eb="57">
      <t>ネンスウ</t>
    </rPh>
    <rPh sb="58" eb="60">
      <t>ケイカ</t>
    </rPh>
    <rPh sb="62" eb="64">
      <t>カンロ</t>
    </rPh>
    <rPh sb="65" eb="67">
      <t>ゾウカ</t>
    </rPh>
    <rPh sb="68" eb="70">
      <t>ミコ</t>
    </rPh>
    <rPh sb="73" eb="74">
      <t>ナカ</t>
    </rPh>
    <rPh sb="75" eb="77">
      <t>カンロ</t>
    </rPh>
    <rPh sb="77" eb="79">
      <t>コウシン</t>
    </rPh>
    <rPh sb="79" eb="80">
      <t>リツ</t>
    </rPh>
    <rPh sb="84" eb="85">
      <t>ツヅ</t>
    </rPh>
    <rPh sb="90" eb="92">
      <t>コンゴ</t>
    </rPh>
    <rPh sb="93" eb="95">
      <t>カンロ</t>
    </rPh>
    <rPh sb="96" eb="98">
      <t>コウシン</t>
    </rPh>
    <rPh sb="98" eb="100">
      <t>トウシ</t>
    </rPh>
    <rPh sb="101" eb="102">
      <t>フ</t>
    </rPh>
    <rPh sb="104" eb="107">
      <t>ヒツヨウセイ</t>
    </rPh>
    <rPh sb="108" eb="109">
      <t>タカ</t>
    </rPh>
    <phoneticPr fontId="4"/>
  </si>
  <si>
    <t>　経常収支比率、料金回収率、施設利用率について類似団体平均値以下の状態が続き、また、企業債残高対給水収益比率、給水原価においては類似団体平均値以上の状態が続いている。これは未普及地区解消事業や池田市古江浄水場の改修・更新事業に伴う減価償却費や企業債利息の負担が大きいことに加え、人口減少、節水意識の高揚等により水需要が減少しているためである。
　事業収益として給水収益以外の一般会計繰入金や起債により財源を調達していることから、依存財源に頼らない財政基盤の構築を推進していかなければならない。
　平成30年4月1日に料金改定を行い、経常収支比率が100％を上回ったが、未だ累積欠損金比率が0.00％を上回っているのは、平成31年4月1日の大阪広域水道企業団との統合に伴い特別損失が発生したためである。
　なお、流動比率も類似団体平均値を下回っているが、継続して100％を上回っており、支払い能力は確保できている。</t>
    <rPh sb="1" eb="3">
      <t>ケイジョウ</t>
    </rPh>
    <rPh sb="3" eb="5">
      <t>シュウシ</t>
    </rPh>
    <rPh sb="5" eb="7">
      <t>ヒリツ</t>
    </rPh>
    <rPh sb="8" eb="10">
      <t>リョウキン</t>
    </rPh>
    <rPh sb="10" eb="12">
      <t>カイシュウ</t>
    </rPh>
    <rPh sb="12" eb="13">
      <t>リツ</t>
    </rPh>
    <rPh sb="14" eb="16">
      <t>シセツ</t>
    </rPh>
    <rPh sb="16" eb="18">
      <t>リヨウ</t>
    </rPh>
    <rPh sb="18" eb="19">
      <t>リツ</t>
    </rPh>
    <rPh sb="23" eb="25">
      <t>ルイジ</t>
    </rPh>
    <rPh sb="25" eb="27">
      <t>ダンタイ</t>
    </rPh>
    <rPh sb="27" eb="30">
      <t>ヘイキンチ</t>
    </rPh>
    <rPh sb="30" eb="32">
      <t>イカ</t>
    </rPh>
    <rPh sb="33" eb="35">
      <t>ジョウタイ</t>
    </rPh>
    <rPh sb="36" eb="37">
      <t>ツヅ</t>
    </rPh>
    <rPh sb="42" eb="44">
      <t>キギョウ</t>
    </rPh>
    <rPh sb="44" eb="45">
      <t>サイ</t>
    </rPh>
    <rPh sb="45" eb="47">
      <t>ザンダカ</t>
    </rPh>
    <rPh sb="47" eb="48">
      <t>タイ</t>
    </rPh>
    <rPh sb="48" eb="50">
      <t>キュウスイ</t>
    </rPh>
    <rPh sb="50" eb="52">
      <t>シュウエキ</t>
    </rPh>
    <rPh sb="52" eb="54">
      <t>ヒリツ</t>
    </rPh>
    <rPh sb="55" eb="57">
      <t>キュウスイ</t>
    </rPh>
    <rPh sb="57" eb="59">
      <t>ゲンカ</t>
    </rPh>
    <rPh sb="64" eb="66">
      <t>ルイジ</t>
    </rPh>
    <rPh sb="66" eb="68">
      <t>ダンタイ</t>
    </rPh>
    <rPh sb="68" eb="70">
      <t>ヘイキン</t>
    </rPh>
    <rPh sb="70" eb="71">
      <t>アタイ</t>
    </rPh>
    <rPh sb="71" eb="73">
      <t>イジョウ</t>
    </rPh>
    <rPh sb="74" eb="76">
      <t>ジョウタイ</t>
    </rPh>
    <rPh sb="77" eb="78">
      <t>ツヅ</t>
    </rPh>
    <rPh sb="86" eb="89">
      <t>ミフキュウ</t>
    </rPh>
    <rPh sb="89" eb="91">
      <t>チク</t>
    </rPh>
    <rPh sb="91" eb="93">
      <t>カイショウ</t>
    </rPh>
    <rPh sb="93" eb="95">
      <t>ジギョウ</t>
    </rPh>
    <rPh sb="96" eb="99">
      <t>イケダシ</t>
    </rPh>
    <rPh sb="99" eb="101">
      <t>フルエ</t>
    </rPh>
    <rPh sb="101" eb="104">
      <t>ジョウスイジョウ</t>
    </rPh>
    <rPh sb="105" eb="107">
      <t>カイシュウ</t>
    </rPh>
    <rPh sb="108" eb="110">
      <t>コウシン</t>
    </rPh>
    <rPh sb="110" eb="112">
      <t>ジギョウ</t>
    </rPh>
    <rPh sb="113" eb="114">
      <t>トモナ</t>
    </rPh>
    <rPh sb="115" eb="117">
      <t>ゲンカ</t>
    </rPh>
    <rPh sb="117" eb="119">
      <t>ショウキャク</t>
    </rPh>
    <rPh sb="119" eb="120">
      <t>ヒ</t>
    </rPh>
    <rPh sb="121" eb="123">
      <t>キギョウ</t>
    </rPh>
    <rPh sb="123" eb="124">
      <t>サイ</t>
    </rPh>
    <rPh sb="124" eb="126">
      <t>リソク</t>
    </rPh>
    <rPh sb="127" eb="129">
      <t>フタン</t>
    </rPh>
    <rPh sb="130" eb="131">
      <t>オオ</t>
    </rPh>
    <rPh sb="136" eb="137">
      <t>クワ</t>
    </rPh>
    <rPh sb="139" eb="141">
      <t>ジンコウ</t>
    </rPh>
    <rPh sb="141" eb="143">
      <t>ゲンショウ</t>
    </rPh>
    <rPh sb="144" eb="146">
      <t>セッスイ</t>
    </rPh>
    <rPh sb="146" eb="148">
      <t>イシキ</t>
    </rPh>
    <rPh sb="149" eb="151">
      <t>コウヨウ</t>
    </rPh>
    <rPh sb="151" eb="152">
      <t>トウ</t>
    </rPh>
    <rPh sb="155" eb="156">
      <t>ミズ</t>
    </rPh>
    <rPh sb="156" eb="158">
      <t>ジュヨウ</t>
    </rPh>
    <rPh sb="159" eb="161">
      <t>ゲンショウ</t>
    </rPh>
    <rPh sb="173" eb="175">
      <t>ジギョウ</t>
    </rPh>
    <rPh sb="175" eb="177">
      <t>シュウエキ</t>
    </rPh>
    <rPh sb="180" eb="182">
      <t>キュウスイ</t>
    </rPh>
    <rPh sb="182" eb="184">
      <t>シュウエキ</t>
    </rPh>
    <rPh sb="184" eb="186">
      <t>イガイ</t>
    </rPh>
    <rPh sb="187" eb="189">
      <t>イッパン</t>
    </rPh>
    <rPh sb="189" eb="191">
      <t>カイケイ</t>
    </rPh>
    <rPh sb="191" eb="193">
      <t>クリイレ</t>
    </rPh>
    <rPh sb="193" eb="194">
      <t>キン</t>
    </rPh>
    <rPh sb="195" eb="197">
      <t>キサイ</t>
    </rPh>
    <rPh sb="200" eb="202">
      <t>ザイゲン</t>
    </rPh>
    <rPh sb="203" eb="205">
      <t>チョウタツ</t>
    </rPh>
    <rPh sb="214" eb="216">
      <t>イゾン</t>
    </rPh>
    <rPh sb="216" eb="218">
      <t>ザイゲン</t>
    </rPh>
    <rPh sb="219" eb="220">
      <t>タヨ</t>
    </rPh>
    <rPh sb="223" eb="225">
      <t>ザイセイ</t>
    </rPh>
    <rPh sb="225" eb="227">
      <t>キバン</t>
    </rPh>
    <rPh sb="228" eb="230">
      <t>コウチク</t>
    </rPh>
    <rPh sb="231" eb="233">
      <t>スイシン</t>
    </rPh>
    <rPh sb="263" eb="264">
      <t>オコナ</t>
    </rPh>
    <rPh sb="266" eb="268">
      <t>ケイジョウ</t>
    </rPh>
    <rPh sb="268" eb="270">
      <t>シュウシ</t>
    </rPh>
    <rPh sb="270" eb="272">
      <t>ヒリツ</t>
    </rPh>
    <rPh sb="278" eb="280">
      <t>ウワマワ</t>
    </rPh>
    <rPh sb="284" eb="285">
      <t>マ</t>
    </rPh>
    <rPh sb="286" eb="288">
      <t>ルイセキ</t>
    </rPh>
    <rPh sb="288" eb="291">
      <t>ケッソンキン</t>
    </rPh>
    <rPh sb="291" eb="293">
      <t>ヒリツ</t>
    </rPh>
    <rPh sb="300" eb="302">
      <t>ウワマワ</t>
    </rPh>
    <rPh sb="309" eb="311">
      <t>ヘイセイ</t>
    </rPh>
    <rPh sb="313" eb="314">
      <t>ネン</t>
    </rPh>
    <rPh sb="315" eb="316">
      <t>ガツ</t>
    </rPh>
    <rPh sb="317" eb="318">
      <t>ニチ</t>
    </rPh>
    <rPh sb="319" eb="321">
      <t>オオサカ</t>
    </rPh>
    <rPh sb="321" eb="323">
      <t>コウイキ</t>
    </rPh>
    <rPh sb="323" eb="325">
      <t>スイドウ</t>
    </rPh>
    <rPh sb="325" eb="327">
      <t>キギョウ</t>
    </rPh>
    <rPh sb="327" eb="328">
      <t>ダン</t>
    </rPh>
    <rPh sb="330" eb="332">
      <t>トウゴウ</t>
    </rPh>
    <rPh sb="333" eb="334">
      <t>トモナ</t>
    </rPh>
    <rPh sb="335" eb="337">
      <t>トクベツ</t>
    </rPh>
    <rPh sb="337" eb="339">
      <t>ソンシツ</t>
    </rPh>
    <rPh sb="340" eb="342">
      <t>ハッセイ</t>
    </rPh>
    <rPh sb="355" eb="357">
      <t>リュウドウ</t>
    </rPh>
    <rPh sb="357" eb="359">
      <t>ヒリツ</t>
    </rPh>
    <rPh sb="360" eb="362">
      <t>ルイジ</t>
    </rPh>
    <rPh sb="362" eb="364">
      <t>ダンタイ</t>
    </rPh>
    <rPh sb="364" eb="367">
      <t>ヘイキンチ</t>
    </rPh>
    <rPh sb="368" eb="370">
      <t>シタマワ</t>
    </rPh>
    <rPh sb="376" eb="378">
      <t>ケイゾク</t>
    </rPh>
    <rPh sb="385" eb="387">
      <t>ウワマワ</t>
    </rPh>
    <rPh sb="392" eb="394">
      <t>シハラ</t>
    </rPh>
    <rPh sb="395" eb="397">
      <t>ノウリョク</t>
    </rPh>
    <rPh sb="398" eb="400">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</si>
</sst>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CFC-4630-A3EF-6659B2F91355}"/>
            </c:ext>
          </c:extLst>
        </c:ser>
        <c:dLbls>
          <c:showLegendKey val="0"/>
          <c:showVal val="0"/>
          <c:showCatName val="0"/>
          <c:showSerName val="0"/>
          <c:showPercent val="0"/>
          <c:showBubbleSize val="0"/>
        </c:dLbls>
        <c:gapWidth val="150"/>
        <c:axId val="351582432"/>
        <c:axId val="35157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2CFC-4630-A3EF-6659B2F91355}"/>
            </c:ext>
          </c:extLst>
        </c:ser>
        <c:dLbls>
          <c:showLegendKey val="0"/>
          <c:showVal val="0"/>
          <c:showCatName val="0"/>
          <c:showSerName val="0"/>
          <c:showPercent val="0"/>
          <c:showBubbleSize val="0"/>
        </c:dLbls>
        <c:marker val="1"/>
        <c:smooth val="0"/>
        <c:axId val="351582432"/>
        <c:axId val="351579296"/>
      </c:lineChart>
      <c:dateAx>
        <c:axId val="351582432"/>
        <c:scaling>
          <c:orientation val="minMax"/>
        </c:scaling>
        <c:delete val="1"/>
        <c:axPos val="b"/>
        <c:numFmt formatCode="ge" sourceLinked="1"/>
        <c:majorTickMark val="none"/>
        <c:minorTickMark val="none"/>
        <c:tickLblPos val="none"/>
        <c:crossAx val="351579296"/>
        <c:crosses val="autoZero"/>
        <c:auto val="1"/>
        <c:lblOffset val="100"/>
        <c:baseTimeUnit val="years"/>
      </c:dateAx>
      <c:valAx>
        <c:axId val="3515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5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35.89</c:v>
                </c:pt>
                <c:pt idx="1">
                  <c:v>35.700000000000003</c:v>
                </c:pt>
                <c:pt idx="2">
                  <c:v>34.58</c:v>
                </c:pt>
                <c:pt idx="3">
                  <c:v>34.33</c:v>
                </c:pt>
                <c:pt idx="4">
                  <c:v>34.020000000000003</c:v>
                </c:pt>
              </c:numCache>
            </c:numRef>
          </c:val>
          <c:extLst xmlns:c16r2="http://schemas.microsoft.com/office/drawing/2015/06/chart">
            <c:ext xmlns:c16="http://schemas.microsoft.com/office/drawing/2014/chart" uri="{C3380CC4-5D6E-409C-BE32-E72D297353CC}">
              <c16:uniqueId val="{00000000-85C0-490D-86DC-A1FE9FFC771B}"/>
            </c:ext>
          </c:extLst>
        </c:ser>
        <c:dLbls>
          <c:showLegendKey val="0"/>
          <c:showVal val="0"/>
          <c:showCatName val="0"/>
          <c:showSerName val="0"/>
          <c:showPercent val="0"/>
          <c:showBubbleSize val="0"/>
        </c:dLbls>
        <c:gapWidth val="150"/>
        <c:axId val="351578120"/>
        <c:axId val="35158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85C0-490D-86DC-A1FE9FFC771B}"/>
            </c:ext>
          </c:extLst>
        </c:ser>
        <c:dLbls>
          <c:showLegendKey val="0"/>
          <c:showVal val="0"/>
          <c:showCatName val="0"/>
          <c:showSerName val="0"/>
          <c:showPercent val="0"/>
          <c:showBubbleSize val="0"/>
        </c:dLbls>
        <c:marker val="1"/>
        <c:smooth val="0"/>
        <c:axId val="351578120"/>
        <c:axId val="351581648"/>
      </c:lineChart>
      <c:dateAx>
        <c:axId val="351578120"/>
        <c:scaling>
          <c:orientation val="minMax"/>
        </c:scaling>
        <c:delete val="1"/>
        <c:axPos val="b"/>
        <c:numFmt formatCode="ge" sourceLinked="1"/>
        <c:majorTickMark val="none"/>
        <c:minorTickMark val="none"/>
        <c:tickLblPos val="none"/>
        <c:crossAx val="351581648"/>
        <c:crosses val="autoZero"/>
        <c:auto val="1"/>
        <c:lblOffset val="100"/>
        <c:baseTimeUnit val="years"/>
      </c:dateAx>
      <c:valAx>
        <c:axId val="35158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57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90.79</c:v>
                </c:pt>
                <c:pt idx="1">
                  <c:v>88.87</c:v>
                </c:pt>
                <c:pt idx="2">
                  <c:v>90.56</c:v>
                </c:pt>
                <c:pt idx="3">
                  <c:v>90.39</c:v>
                </c:pt>
                <c:pt idx="4">
                  <c:v>88.62</c:v>
                </c:pt>
              </c:numCache>
            </c:numRef>
          </c:val>
          <c:extLst xmlns:c16r2="http://schemas.microsoft.com/office/drawing/2015/06/chart">
            <c:ext xmlns:c16="http://schemas.microsoft.com/office/drawing/2014/chart" uri="{C3380CC4-5D6E-409C-BE32-E72D297353CC}">
              <c16:uniqueId val="{00000000-FC00-4B4B-92AE-88655091FAE7}"/>
            </c:ext>
          </c:extLst>
        </c:ser>
        <c:dLbls>
          <c:showLegendKey val="0"/>
          <c:showVal val="0"/>
          <c:showCatName val="0"/>
          <c:showSerName val="0"/>
          <c:showPercent val="0"/>
          <c:showBubbleSize val="0"/>
        </c:dLbls>
        <c:gapWidth val="150"/>
        <c:axId val="352550952"/>
        <c:axId val="35255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FC00-4B4B-92AE-88655091FAE7}"/>
            </c:ext>
          </c:extLst>
        </c:ser>
        <c:dLbls>
          <c:showLegendKey val="0"/>
          <c:showVal val="0"/>
          <c:showCatName val="0"/>
          <c:showSerName val="0"/>
          <c:showPercent val="0"/>
          <c:showBubbleSize val="0"/>
        </c:dLbls>
        <c:marker val="1"/>
        <c:smooth val="0"/>
        <c:axId val="352550952"/>
        <c:axId val="352552128"/>
      </c:lineChart>
      <c:dateAx>
        <c:axId val="352550952"/>
        <c:scaling>
          <c:orientation val="minMax"/>
        </c:scaling>
        <c:delete val="1"/>
        <c:axPos val="b"/>
        <c:numFmt formatCode="ge" sourceLinked="1"/>
        <c:majorTickMark val="none"/>
        <c:minorTickMark val="none"/>
        <c:tickLblPos val="none"/>
        <c:crossAx val="352552128"/>
        <c:crosses val="autoZero"/>
        <c:auto val="1"/>
        <c:lblOffset val="100"/>
        <c:baseTimeUnit val="years"/>
      </c:dateAx>
      <c:valAx>
        <c:axId val="3525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50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93.79</c:v>
                </c:pt>
                <c:pt idx="1">
                  <c:v>92.79</c:v>
                </c:pt>
                <c:pt idx="2">
                  <c:v>88.96</c:v>
                </c:pt>
                <c:pt idx="3">
                  <c:v>95.33</c:v>
                </c:pt>
                <c:pt idx="4">
                  <c:v>107.09</c:v>
                </c:pt>
              </c:numCache>
            </c:numRef>
          </c:val>
          <c:extLst xmlns:c16r2="http://schemas.microsoft.com/office/drawing/2015/06/chart">
            <c:ext xmlns:c16="http://schemas.microsoft.com/office/drawing/2014/chart" uri="{C3380CC4-5D6E-409C-BE32-E72D297353CC}">
              <c16:uniqueId val="{00000000-809E-4E2C-B7C0-7AF613A12B45}"/>
            </c:ext>
          </c:extLst>
        </c:ser>
        <c:dLbls>
          <c:showLegendKey val="0"/>
          <c:showVal val="0"/>
          <c:showCatName val="0"/>
          <c:showSerName val="0"/>
          <c:showPercent val="0"/>
          <c:showBubbleSize val="0"/>
        </c:dLbls>
        <c:gapWidth val="150"/>
        <c:axId val="351582040"/>
        <c:axId val="351577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809E-4E2C-B7C0-7AF613A12B45}"/>
            </c:ext>
          </c:extLst>
        </c:ser>
        <c:dLbls>
          <c:showLegendKey val="0"/>
          <c:showVal val="0"/>
          <c:showCatName val="0"/>
          <c:showSerName val="0"/>
          <c:showPercent val="0"/>
          <c:showBubbleSize val="0"/>
        </c:dLbls>
        <c:marker val="1"/>
        <c:smooth val="0"/>
        <c:axId val="351582040"/>
        <c:axId val="351577336"/>
      </c:lineChart>
      <c:dateAx>
        <c:axId val="351582040"/>
        <c:scaling>
          <c:orientation val="minMax"/>
        </c:scaling>
        <c:delete val="1"/>
        <c:axPos val="b"/>
        <c:numFmt formatCode="ge" sourceLinked="1"/>
        <c:majorTickMark val="none"/>
        <c:minorTickMark val="none"/>
        <c:tickLblPos val="none"/>
        <c:crossAx val="351577336"/>
        <c:crosses val="autoZero"/>
        <c:auto val="1"/>
        <c:lblOffset val="100"/>
        <c:baseTimeUnit val="years"/>
      </c:dateAx>
      <c:valAx>
        <c:axId val="351577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158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53.06</c:v>
                </c:pt>
                <c:pt idx="1">
                  <c:v>55.23</c:v>
                </c:pt>
                <c:pt idx="2">
                  <c:v>57.72</c:v>
                </c:pt>
                <c:pt idx="3">
                  <c:v>60.08</c:v>
                </c:pt>
                <c:pt idx="4">
                  <c:v>62.09</c:v>
                </c:pt>
              </c:numCache>
            </c:numRef>
          </c:val>
          <c:extLst xmlns:c16r2="http://schemas.microsoft.com/office/drawing/2015/06/chart">
            <c:ext xmlns:c16="http://schemas.microsoft.com/office/drawing/2014/chart" uri="{C3380CC4-5D6E-409C-BE32-E72D297353CC}">
              <c16:uniqueId val="{00000000-1615-4712-8213-98D6F9FC0742}"/>
            </c:ext>
          </c:extLst>
        </c:ser>
        <c:dLbls>
          <c:showLegendKey val="0"/>
          <c:showVal val="0"/>
          <c:showCatName val="0"/>
          <c:showSerName val="0"/>
          <c:showPercent val="0"/>
          <c:showBubbleSize val="0"/>
        </c:dLbls>
        <c:gapWidth val="150"/>
        <c:axId val="351581256"/>
        <c:axId val="351579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1615-4712-8213-98D6F9FC0742}"/>
            </c:ext>
          </c:extLst>
        </c:ser>
        <c:dLbls>
          <c:showLegendKey val="0"/>
          <c:showVal val="0"/>
          <c:showCatName val="0"/>
          <c:showSerName val="0"/>
          <c:showPercent val="0"/>
          <c:showBubbleSize val="0"/>
        </c:dLbls>
        <c:marker val="1"/>
        <c:smooth val="0"/>
        <c:axId val="351581256"/>
        <c:axId val="351579688"/>
      </c:lineChart>
      <c:dateAx>
        <c:axId val="351581256"/>
        <c:scaling>
          <c:orientation val="minMax"/>
        </c:scaling>
        <c:delete val="1"/>
        <c:axPos val="b"/>
        <c:numFmt formatCode="ge" sourceLinked="1"/>
        <c:majorTickMark val="none"/>
        <c:minorTickMark val="none"/>
        <c:tickLblPos val="none"/>
        <c:crossAx val="351579688"/>
        <c:crosses val="autoZero"/>
        <c:auto val="1"/>
        <c:lblOffset val="100"/>
        <c:baseTimeUnit val="years"/>
      </c:dateAx>
      <c:valAx>
        <c:axId val="351579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581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11.18</c:v>
                </c:pt>
                <c:pt idx="1">
                  <c:v>11.18</c:v>
                </c:pt>
                <c:pt idx="2">
                  <c:v>10.85</c:v>
                </c:pt>
                <c:pt idx="3">
                  <c:v>11.22</c:v>
                </c:pt>
                <c:pt idx="4">
                  <c:v>11.22</c:v>
                </c:pt>
              </c:numCache>
            </c:numRef>
          </c:val>
          <c:extLst xmlns:c16r2="http://schemas.microsoft.com/office/drawing/2015/06/chart">
            <c:ext xmlns:c16="http://schemas.microsoft.com/office/drawing/2014/chart" uri="{C3380CC4-5D6E-409C-BE32-E72D297353CC}">
              <c16:uniqueId val="{00000000-526B-4A5D-9886-5B533AD65632}"/>
            </c:ext>
          </c:extLst>
        </c:ser>
        <c:dLbls>
          <c:showLegendKey val="0"/>
          <c:showVal val="0"/>
          <c:showCatName val="0"/>
          <c:showSerName val="0"/>
          <c:showPercent val="0"/>
          <c:showBubbleSize val="0"/>
        </c:dLbls>
        <c:gapWidth val="150"/>
        <c:axId val="351580080"/>
        <c:axId val="35157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526B-4A5D-9886-5B533AD65632}"/>
            </c:ext>
          </c:extLst>
        </c:ser>
        <c:dLbls>
          <c:showLegendKey val="0"/>
          <c:showVal val="0"/>
          <c:showCatName val="0"/>
          <c:showSerName val="0"/>
          <c:showPercent val="0"/>
          <c:showBubbleSize val="0"/>
        </c:dLbls>
        <c:marker val="1"/>
        <c:smooth val="0"/>
        <c:axId val="351580080"/>
        <c:axId val="351578904"/>
      </c:lineChart>
      <c:dateAx>
        <c:axId val="351580080"/>
        <c:scaling>
          <c:orientation val="minMax"/>
        </c:scaling>
        <c:delete val="1"/>
        <c:axPos val="b"/>
        <c:numFmt formatCode="ge" sourceLinked="1"/>
        <c:majorTickMark val="none"/>
        <c:minorTickMark val="none"/>
        <c:tickLblPos val="none"/>
        <c:crossAx val="351578904"/>
        <c:crosses val="autoZero"/>
        <c:auto val="1"/>
        <c:lblOffset val="100"/>
        <c:baseTimeUnit val="years"/>
      </c:dateAx>
      <c:valAx>
        <c:axId val="35157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158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formatCode="#,##0.00;&quot;△&quot;#,##0.00;&quot;-&quot;">
                  <c:v>3.96</c:v>
                </c:pt>
                <c:pt idx="4" formatCode="#,##0.00;&quot;△&quot;#,##0.00;&quot;-&quot;">
                  <c:v>2.96</c:v>
                </c:pt>
              </c:numCache>
            </c:numRef>
          </c:val>
          <c:extLst xmlns:c16r2="http://schemas.microsoft.com/office/drawing/2015/06/chart">
            <c:ext xmlns:c16="http://schemas.microsoft.com/office/drawing/2014/chart" uri="{C3380CC4-5D6E-409C-BE32-E72D297353CC}">
              <c16:uniqueId val="{00000000-9E76-4017-ABA5-75BE1C684FEE}"/>
            </c:ext>
          </c:extLst>
        </c:ser>
        <c:dLbls>
          <c:showLegendKey val="0"/>
          <c:showVal val="0"/>
          <c:showCatName val="0"/>
          <c:showSerName val="0"/>
          <c:showPercent val="0"/>
          <c:showBubbleSize val="0"/>
        </c:dLbls>
        <c:gapWidth val="150"/>
        <c:axId val="352409904"/>
        <c:axId val="35240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9E76-4017-ABA5-75BE1C684FEE}"/>
            </c:ext>
          </c:extLst>
        </c:ser>
        <c:dLbls>
          <c:showLegendKey val="0"/>
          <c:showVal val="0"/>
          <c:showCatName val="0"/>
          <c:showSerName val="0"/>
          <c:showPercent val="0"/>
          <c:showBubbleSize val="0"/>
        </c:dLbls>
        <c:marker val="1"/>
        <c:smooth val="0"/>
        <c:axId val="352409904"/>
        <c:axId val="352408336"/>
      </c:lineChart>
      <c:dateAx>
        <c:axId val="352409904"/>
        <c:scaling>
          <c:orientation val="minMax"/>
        </c:scaling>
        <c:delete val="1"/>
        <c:axPos val="b"/>
        <c:numFmt formatCode="ge" sourceLinked="1"/>
        <c:majorTickMark val="none"/>
        <c:minorTickMark val="none"/>
        <c:tickLblPos val="none"/>
        <c:crossAx val="352408336"/>
        <c:crosses val="autoZero"/>
        <c:auto val="1"/>
        <c:lblOffset val="100"/>
        <c:baseTimeUnit val="years"/>
      </c:dateAx>
      <c:valAx>
        <c:axId val="352408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40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235.41</c:v>
                </c:pt>
                <c:pt idx="1">
                  <c:v>213.89</c:v>
                </c:pt>
                <c:pt idx="2">
                  <c:v>210.88</c:v>
                </c:pt>
                <c:pt idx="3">
                  <c:v>190.92</c:v>
                </c:pt>
                <c:pt idx="4">
                  <c:v>189.3</c:v>
                </c:pt>
              </c:numCache>
            </c:numRef>
          </c:val>
          <c:extLst xmlns:c16r2="http://schemas.microsoft.com/office/drawing/2015/06/chart">
            <c:ext xmlns:c16="http://schemas.microsoft.com/office/drawing/2014/chart" uri="{C3380CC4-5D6E-409C-BE32-E72D297353CC}">
              <c16:uniqueId val="{00000000-272C-4ACE-A616-92FDF3DD7835}"/>
            </c:ext>
          </c:extLst>
        </c:ser>
        <c:dLbls>
          <c:showLegendKey val="0"/>
          <c:showVal val="0"/>
          <c:showCatName val="0"/>
          <c:showSerName val="0"/>
          <c:showPercent val="0"/>
          <c:showBubbleSize val="0"/>
        </c:dLbls>
        <c:gapWidth val="150"/>
        <c:axId val="352407552"/>
        <c:axId val="352407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272C-4ACE-A616-92FDF3DD7835}"/>
            </c:ext>
          </c:extLst>
        </c:ser>
        <c:dLbls>
          <c:showLegendKey val="0"/>
          <c:showVal val="0"/>
          <c:showCatName val="0"/>
          <c:showSerName val="0"/>
          <c:showPercent val="0"/>
          <c:showBubbleSize val="0"/>
        </c:dLbls>
        <c:marker val="1"/>
        <c:smooth val="0"/>
        <c:axId val="352407552"/>
        <c:axId val="352407944"/>
      </c:lineChart>
      <c:dateAx>
        <c:axId val="352407552"/>
        <c:scaling>
          <c:orientation val="minMax"/>
        </c:scaling>
        <c:delete val="1"/>
        <c:axPos val="b"/>
        <c:numFmt formatCode="ge" sourceLinked="1"/>
        <c:majorTickMark val="none"/>
        <c:minorTickMark val="none"/>
        <c:tickLblPos val="none"/>
        <c:crossAx val="352407944"/>
        <c:crosses val="autoZero"/>
        <c:auto val="1"/>
        <c:lblOffset val="100"/>
        <c:baseTimeUnit val="years"/>
      </c:dateAx>
      <c:valAx>
        <c:axId val="352407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40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608.28</c:v>
                </c:pt>
                <c:pt idx="1">
                  <c:v>606.09</c:v>
                </c:pt>
                <c:pt idx="2">
                  <c:v>601.07000000000005</c:v>
                </c:pt>
                <c:pt idx="3">
                  <c:v>564.6</c:v>
                </c:pt>
                <c:pt idx="4">
                  <c:v>471.43</c:v>
                </c:pt>
              </c:numCache>
            </c:numRef>
          </c:val>
          <c:extLst xmlns:c16r2="http://schemas.microsoft.com/office/drawing/2015/06/chart">
            <c:ext xmlns:c16="http://schemas.microsoft.com/office/drawing/2014/chart" uri="{C3380CC4-5D6E-409C-BE32-E72D297353CC}">
              <c16:uniqueId val="{00000000-0897-45CE-BA66-2B191FC98532}"/>
            </c:ext>
          </c:extLst>
        </c:ser>
        <c:dLbls>
          <c:showLegendKey val="0"/>
          <c:showVal val="0"/>
          <c:showCatName val="0"/>
          <c:showSerName val="0"/>
          <c:showPercent val="0"/>
          <c:showBubbleSize val="0"/>
        </c:dLbls>
        <c:gapWidth val="150"/>
        <c:axId val="352409512"/>
        <c:axId val="352410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0897-45CE-BA66-2B191FC98532}"/>
            </c:ext>
          </c:extLst>
        </c:ser>
        <c:dLbls>
          <c:showLegendKey val="0"/>
          <c:showVal val="0"/>
          <c:showCatName val="0"/>
          <c:showSerName val="0"/>
          <c:showPercent val="0"/>
          <c:showBubbleSize val="0"/>
        </c:dLbls>
        <c:marker val="1"/>
        <c:smooth val="0"/>
        <c:axId val="352409512"/>
        <c:axId val="352410296"/>
      </c:lineChart>
      <c:dateAx>
        <c:axId val="352409512"/>
        <c:scaling>
          <c:orientation val="minMax"/>
        </c:scaling>
        <c:delete val="1"/>
        <c:axPos val="b"/>
        <c:numFmt formatCode="ge" sourceLinked="1"/>
        <c:majorTickMark val="none"/>
        <c:minorTickMark val="none"/>
        <c:tickLblPos val="none"/>
        <c:crossAx val="352410296"/>
        <c:crosses val="autoZero"/>
        <c:auto val="1"/>
        <c:lblOffset val="100"/>
        <c:baseTimeUnit val="years"/>
      </c:dateAx>
      <c:valAx>
        <c:axId val="352410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40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82.8</c:v>
                </c:pt>
                <c:pt idx="1">
                  <c:v>80.09</c:v>
                </c:pt>
                <c:pt idx="2">
                  <c:v>75.22</c:v>
                </c:pt>
                <c:pt idx="3">
                  <c:v>83.25</c:v>
                </c:pt>
                <c:pt idx="4">
                  <c:v>90.56</c:v>
                </c:pt>
              </c:numCache>
            </c:numRef>
          </c:val>
          <c:extLst xmlns:c16r2="http://schemas.microsoft.com/office/drawing/2015/06/chart">
            <c:ext xmlns:c16="http://schemas.microsoft.com/office/drawing/2014/chart" uri="{C3380CC4-5D6E-409C-BE32-E72D297353CC}">
              <c16:uniqueId val="{00000000-AD0E-4C3F-ACF1-1EC1DFBDACB6}"/>
            </c:ext>
          </c:extLst>
        </c:ser>
        <c:dLbls>
          <c:showLegendKey val="0"/>
          <c:showVal val="0"/>
          <c:showCatName val="0"/>
          <c:showSerName val="0"/>
          <c:showPercent val="0"/>
          <c:showBubbleSize val="0"/>
        </c:dLbls>
        <c:gapWidth val="150"/>
        <c:axId val="352411080"/>
        <c:axId val="35241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AD0E-4C3F-ACF1-1EC1DFBDACB6}"/>
            </c:ext>
          </c:extLst>
        </c:ser>
        <c:dLbls>
          <c:showLegendKey val="0"/>
          <c:showVal val="0"/>
          <c:showCatName val="0"/>
          <c:showSerName val="0"/>
          <c:showPercent val="0"/>
          <c:showBubbleSize val="0"/>
        </c:dLbls>
        <c:marker val="1"/>
        <c:smooth val="0"/>
        <c:axId val="352411080"/>
        <c:axId val="352411472"/>
      </c:lineChart>
      <c:dateAx>
        <c:axId val="352411080"/>
        <c:scaling>
          <c:orientation val="minMax"/>
        </c:scaling>
        <c:delete val="1"/>
        <c:axPos val="b"/>
        <c:numFmt formatCode="ge" sourceLinked="1"/>
        <c:majorTickMark val="none"/>
        <c:minorTickMark val="none"/>
        <c:tickLblPos val="none"/>
        <c:crossAx val="352411472"/>
        <c:crosses val="autoZero"/>
        <c:auto val="1"/>
        <c:lblOffset val="100"/>
        <c:baseTimeUnit val="years"/>
      </c:dateAx>
      <c:valAx>
        <c:axId val="35241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41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265.95</c:v>
                </c:pt>
                <c:pt idx="1">
                  <c:v>273.62</c:v>
                </c:pt>
                <c:pt idx="2">
                  <c:v>292.57</c:v>
                </c:pt>
                <c:pt idx="3">
                  <c:v>265.58999999999997</c:v>
                </c:pt>
                <c:pt idx="4">
                  <c:v>284.35000000000002</c:v>
                </c:pt>
              </c:numCache>
            </c:numRef>
          </c:val>
          <c:extLst xmlns:c16r2="http://schemas.microsoft.com/office/drawing/2015/06/chart">
            <c:ext xmlns:c16="http://schemas.microsoft.com/office/drawing/2014/chart" uri="{C3380CC4-5D6E-409C-BE32-E72D297353CC}">
              <c16:uniqueId val="{00000000-A6B2-4C68-BFA0-D82F99F5B181}"/>
            </c:ext>
          </c:extLst>
        </c:ser>
        <c:dLbls>
          <c:showLegendKey val="0"/>
          <c:showVal val="0"/>
          <c:showCatName val="0"/>
          <c:showSerName val="0"/>
          <c:showPercent val="0"/>
          <c:showBubbleSize val="0"/>
        </c:dLbls>
        <c:gapWidth val="150"/>
        <c:axId val="352413040"/>
        <c:axId val="35241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A6B2-4C68-BFA0-D82F99F5B181}"/>
            </c:ext>
          </c:extLst>
        </c:ser>
        <c:dLbls>
          <c:showLegendKey val="0"/>
          <c:showVal val="0"/>
          <c:showCatName val="0"/>
          <c:showSerName val="0"/>
          <c:showPercent val="0"/>
          <c:showBubbleSize val="0"/>
        </c:dLbls>
        <c:marker val="1"/>
        <c:smooth val="0"/>
        <c:axId val="352413040"/>
        <c:axId val="352413824"/>
      </c:lineChart>
      <c:dateAx>
        <c:axId val="352413040"/>
        <c:scaling>
          <c:orientation val="minMax"/>
        </c:scaling>
        <c:delete val="1"/>
        <c:axPos val="b"/>
        <c:numFmt formatCode="ge" sourceLinked="1"/>
        <c:majorTickMark val="none"/>
        <c:minorTickMark val="none"/>
        <c:tickLblPos val="none"/>
        <c:crossAx val="352413824"/>
        <c:crosses val="autoZero"/>
        <c:auto val="1"/>
        <c:lblOffset val="100"/>
        <c:baseTimeUnit val="years"/>
      </c:dateAx>
      <c:valAx>
        <c:axId val="3524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41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S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大阪府　豊能町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19694</v>
      </c>
      <c r="AM8" s="70"/>
      <c r="AN8" s="70"/>
      <c r="AO8" s="70"/>
      <c r="AP8" s="70"/>
      <c r="AQ8" s="70"/>
      <c r="AR8" s="70"/>
      <c r="AS8" s="70"/>
      <c r="AT8" s="66">
        <f>データ!$S$6</f>
        <v>34.340000000000003</v>
      </c>
      <c r="AU8" s="67"/>
      <c r="AV8" s="67"/>
      <c r="AW8" s="67"/>
      <c r="AX8" s="67"/>
      <c r="AY8" s="67"/>
      <c r="AZ8" s="67"/>
      <c r="BA8" s="67"/>
      <c r="BB8" s="69">
        <f>データ!$T$6</f>
        <v>573.5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57.09</v>
      </c>
      <c r="J10" s="67"/>
      <c r="K10" s="67"/>
      <c r="L10" s="67"/>
      <c r="M10" s="67"/>
      <c r="N10" s="67"/>
      <c r="O10" s="68"/>
      <c r="P10" s="69">
        <f>データ!$P$6</f>
        <v>99.92</v>
      </c>
      <c r="Q10" s="69"/>
      <c r="R10" s="69"/>
      <c r="S10" s="69"/>
      <c r="T10" s="69"/>
      <c r="U10" s="69"/>
      <c r="V10" s="69"/>
      <c r="W10" s="70">
        <f>データ!$Q$6</f>
        <v>4816</v>
      </c>
      <c r="X10" s="70"/>
      <c r="Y10" s="70"/>
      <c r="Z10" s="70"/>
      <c r="AA10" s="70"/>
      <c r="AB10" s="70"/>
      <c r="AC10" s="70"/>
      <c r="AD10" s="2"/>
      <c r="AE10" s="2"/>
      <c r="AF10" s="2"/>
      <c r="AG10" s="2"/>
      <c r="AH10" s="4"/>
      <c r="AI10" s="4"/>
      <c r="AJ10" s="4"/>
      <c r="AK10" s="4"/>
      <c r="AL10" s="70">
        <f>データ!$U$6</f>
        <v>19615</v>
      </c>
      <c r="AM10" s="70"/>
      <c r="AN10" s="70"/>
      <c r="AO10" s="70"/>
      <c r="AP10" s="70"/>
      <c r="AQ10" s="70"/>
      <c r="AR10" s="70"/>
      <c r="AS10" s="70"/>
      <c r="AT10" s="66">
        <f>データ!$V$6</f>
        <v>13.04</v>
      </c>
      <c r="AU10" s="67"/>
      <c r="AV10" s="67"/>
      <c r="AW10" s="67"/>
      <c r="AX10" s="67"/>
      <c r="AY10" s="67"/>
      <c r="AZ10" s="67"/>
      <c r="BA10" s="67"/>
      <c r="BB10" s="69">
        <f>データ!$W$6</f>
        <v>1504.22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105</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cdZB3RNnIzO0DGp7DQU8cSQKRUvx0ChopfE0uRi1RCe+BWjFBDKRmmE/VbErzEHePi7LCjPl3wudpQPWdZIwVA==" saltValue="C+sdB0STCmdWXDUNPv5mf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273210</v>
      </c>
      <c r="D6" s="34">
        <f t="shared" si="3"/>
        <v>46</v>
      </c>
      <c r="E6" s="34">
        <f t="shared" si="3"/>
        <v>1</v>
      </c>
      <c r="F6" s="34">
        <f t="shared" si="3"/>
        <v>0</v>
      </c>
      <c r="G6" s="34">
        <f t="shared" si="3"/>
        <v>1</v>
      </c>
      <c r="H6" s="34" t="str">
        <f t="shared" si="3"/>
        <v>大阪府　豊能町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57.09</v>
      </c>
      <c r="P6" s="35">
        <f t="shared" si="3"/>
        <v>99.92</v>
      </c>
      <c r="Q6" s="35">
        <f t="shared" si="3"/>
        <v>4816</v>
      </c>
      <c r="R6" s="35">
        <f t="shared" si="3"/>
        <v>19694</v>
      </c>
      <c r="S6" s="35">
        <f t="shared" si="3"/>
        <v>34.340000000000003</v>
      </c>
      <c r="T6" s="35">
        <f t="shared" si="3"/>
        <v>573.5</v>
      </c>
      <c r="U6" s="35">
        <f t="shared" si="3"/>
        <v>19615</v>
      </c>
      <c r="V6" s="35">
        <f t="shared" si="3"/>
        <v>13.04</v>
      </c>
      <c r="W6" s="35">
        <f t="shared" si="3"/>
        <v>1504.22</v>
      </c>
      <c r="X6" s="36">
        <f>IF(X7="",NA(),X7)</f>
        <v>93.79</v>
      </c>
      <c r="Y6" s="36">
        <f t="shared" ref="Y6:AG6" si="4">IF(Y7="",NA(),Y7)</f>
        <v>92.79</v>
      </c>
      <c r="Z6" s="36">
        <f t="shared" si="4"/>
        <v>88.96</v>
      </c>
      <c r="AA6" s="36">
        <f t="shared" si="4"/>
        <v>95.33</v>
      </c>
      <c r="AB6" s="36">
        <f t="shared" si="4"/>
        <v>107.09</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6">
        <f t="shared" si="5"/>
        <v>3.96</v>
      </c>
      <c r="AM6" s="36">
        <f t="shared" si="5"/>
        <v>2.96</v>
      </c>
      <c r="AN6" s="36">
        <f t="shared" si="5"/>
        <v>2.8</v>
      </c>
      <c r="AO6" s="36">
        <f t="shared" si="5"/>
        <v>1.93</v>
      </c>
      <c r="AP6" s="36">
        <f t="shared" si="5"/>
        <v>1.72</v>
      </c>
      <c r="AQ6" s="36">
        <f t="shared" si="5"/>
        <v>2.64</v>
      </c>
      <c r="AR6" s="36">
        <f t="shared" si="5"/>
        <v>3.16</v>
      </c>
      <c r="AS6" s="35" t="str">
        <f>IF(AS7="","",IF(AS7="-","【-】","【"&amp;SUBSTITUTE(TEXT(AS7,"#,##0.00"),"-","△")&amp;"】"))</f>
        <v>【1.05】</v>
      </c>
      <c r="AT6" s="36">
        <f>IF(AT7="",NA(),AT7)</f>
        <v>235.41</v>
      </c>
      <c r="AU6" s="36">
        <f t="shared" ref="AU6:BC6" si="6">IF(AU7="",NA(),AU7)</f>
        <v>213.89</v>
      </c>
      <c r="AV6" s="36">
        <f t="shared" si="6"/>
        <v>210.88</v>
      </c>
      <c r="AW6" s="36">
        <f t="shared" si="6"/>
        <v>190.92</v>
      </c>
      <c r="AX6" s="36">
        <f t="shared" si="6"/>
        <v>189.3</v>
      </c>
      <c r="AY6" s="36">
        <f t="shared" si="6"/>
        <v>381.53</v>
      </c>
      <c r="AZ6" s="36">
        <f t="shared" si="6"/>
        <v>391.54</v>
      </c>
      <c r="BA6" s="36">
        <f t="shared" si="6"/>
        <v>384.34</v>
      </c>
      <c r="BB6" s="36">
        <f t="shared" si="6"/>
        <v>359.47</v>
      </c>
      <c r="BC6" s="36">
        <f t="shared" si="6"/>
        <v>369.69</v>
      </c>
      <c r="BD6" s="35" t="str">
        <f>IF(BD7="","",IF(BD7="-","【-】","【"&amp;SUBSTITUTE(TEXT(BD7,"#,##0.00"),"-","△")&amp;"】"))</f>
        <v>【261.93】</v>
      </c>
      <c r="BE6" s="36">
        <f>IF(BE7="",NA(),BE7)</f>
        <v>608.28</v>
      </c>
      <c r="BF6" s="36">
        <f t="shared" ref="BF6:BN6" si="7">IF(BF7="",NA(),BF7)</f>
        <v>606.09</v>
      </c>
      <c r="BG6" s="36">
        <f t="shared" si="7"/>
        <v>601.07000000000005</v>
      </c>
      <c r="BH6" s="36">
        <f t="shared" si="7"/>
        <v>564.6</v>
      </c>
      <c r="BI6" s="36">
        <f t="shared" si="7"/>
        <v>471.43</v>
      </c>
      <c r="BJ6" s="36">
        <f t="shared" si="7"/>
        <v>393.27</v>
      </c>
      <c r="BK6" s="36">
        <f t="shared" si="7"/>
        <v>386.97</v>
      </c>
      <c r="BL6" s="36">
        <f t="shared" si="7"/>
        <v>380.58</v>
      </c>
      <c r="BM6" s="36">
        <f t="shared" si="7"/>
        <v>401.79</v>
      </c>
      <c r="BN6" s="36">
        <f t="shared" si="7"/>
        <v>402.99</v>
      </c>
      <c r="BO6" s="35" t="str">
        <f>IF(BO7="","",IF(BO7="-","【-】","【"&amp;SUBSTITUTE(TEXT(BO7,"#,##0.00"),"-","△")&amp;"】"))</f>
        <v>【270.46】</v>
      </c>
      <c r="BP6" s="36">
        <f>IF(BP7="",NA(),BP7)</f>
        <v>82.8</v>
      </c>
      <c r="BQ6" s="36">
        <f t="shared" ref="BQ6:BY6" si="8">IF(BQ7="",NA(),BQ7)</f>
        <v>80.09</v>
      </c>
      <c r="BR6" s="36">
        <f t="shared" si="8"/>
        <v>75.22</v>
      </c>
      <c r="BS6" s="36">
        <f t="shared" si="8"/>
        <v>83.25</v>
      </c>
      <c r="BT6" s="36">
        <f t="shared" si="8"/>
        <v>90.56</v>
      </c>
      <c r="BU6" s="36">
        <f t="shared" si="8"/>
        <v>100.47</v>
      </c>
      <c r="BV6" s="36">
        <f t="shared" si="8"/>
        <v>101.72</v>
      </c>
      <c r="BW6" s="36">
        <f t="shared" si="8"/>
        <v>102.38</v>
      </c>
      <c r="BX6" s="36">
        <f t="shared" si="8"/>
        <v>100.12</v>
      </c>
      <c r="BY6" s="36">
        <f t="shared" si="8"/>
        <v>98.66</v>
      </c>
      <c r="BZ6" s="35" t="str">
        <f>IF(BZ7="","",IF(BZ7="-","【-】","【"&amp;SUBSTITUTE(TEXT(BZ7,"#,##0.00"),"-","△")&amp;"】"))</f>
        <v>【103.91】</v>
      </c>
      <c r="CA6" s="36">
        <f>IF(CA7="",NA(),CA7)</f>
        <v>265.95</v>
      </c>
      <c r="CB6" s="36">
        <f t="shared" ref="CB6:CJ6" si="9">IF(CB7="",NA(),CB7)</f>
        <v>273.62</v>
      </c>
      <c r="CC6" s="36">
        <f t="shared" si="9"/>
        <v>292.57</v>
      </c>
      <c r="CD6" s="36">
        <f t="shared" si="9"/>
        <v>265.58999999999997</v>
      </c>
      <c r="CE6" s="36">
        <f t="shared" si="9"/>
        <v>284.35000000000002</v>
      </c>
      <c r="CF6" s="36">
        <f t="shared" si="9"/>
        <v>169.82</v>
      </c>
      <c r="CG6" s="36">
        <f t="shared" si="9"/>
        <v>168.2</v>
      </c>
      <c r="CH6" s="36">
        <f t="shared" si="9"/>
        <v>168.67</v>
      </c>
      <c r="CI6" s="36">
        <f t="shared" si="9"/>
        <v>174.97</v>
      </c>
      <c r="CJ6" s="36">
        <f t="shared" si="9"/>
        <v>178.59</v>
      </c>
      <c r="CK6" s="35" t="str">
        <f>IF(CK7="","",IF(CK7="-","【-】","【"&amp;SUBSTITUTE(TEXT(CK7,"#,##0.00"),"-","△")&amp;"】"))</f>
        <v>【167.11】</v>
      </c>
      <c r="CL6" s="36">
        <f>IF(CL7="",NA(),CL7)</f>
        <v>35.89</v>
      </c>
      <c r="CM6" s="36">
        <f t="shared" ref="CM6:CU6" si="10">IF(CM7="",NA(),CM7)</f>
        <v>35.700000000000003</v>
      </c>
      <c r="CN6" s="36">
        <f t="shared" si="10"/>
        <v>34.58</v>
      </c>
      <c r="CO6" s="36">
        <f t="shared" si="10"/>
        <v>34.33</v>
      </c>
      <c r="CP6" s="36">
        <f t="shared" si="10"/>
        <v>34.020000000000003</v>
      </c>
      <c r="CQ6" s="36">
        <f t="shared" si="10"/>
        <v>55.13</v>
      </c>
      <c r="CR6" s="36">
        <f t="shared" si="10"/>
        <v>54.77</v>
      </c>
      <c r="CS6" s="36">
        <f t="shared" si="10"/>
        <v>54.92</v>
      </c>
      <c r="CT6" s="36">
        <f t="shared" si="10"/>
        <v>55.63</v>
      </c>
      <c r="CU6" s="36">
        <f t="shared" si="10"/>
        <v>55.03</v>
      </c>
      <c r="CV6" s="35" t="str">
        <f>IF(CV7="","",IF(CV7="-","【-】","【"&amp;SUBSTITUTE(TEXT(CV7,"#,##0.00"),"-","△")&amp;"】"))</f>
        <v>【60.27】</v>
      </c>
      <c r="CW6" s="36">
        <f>IF(CW7="",NA(),CW7)</f>
        <v>90.79</v>
      </c>
      <c r="CX6" s="36">
        <f t="shared" ref="CX6:DF6" si="11">IF(CX7="",NA(),CX7)</f>
        <v>88.87</v>
      </c>
      <c r="CY6" s="36">
        <f t="shared" si="11"/>
        <v>90.56</v>
      </c>
      <c r="CZ6" s="36">
        <f t="shared" si="11"/>
        <v>90.39</v>
      </c>
      <c r="DA6" s="36">
        <f t="shared" si="11"/>
        <v>88.62</v>
      </c>
      <c r="DB6" s="36">
        <f t="shared" si="11"/>
        <v>83</v>
      </c>
      <c r="DC6" s="36">
        <f t="shared" si="11"/>
        <v>82.89</v>
      </c>
      <c r="DD6" s="36">
        <f t="shared" si="11"/>
        <v>82.66</v>
      </c>
      <c r="DE6" s="36">
        <f t="shared" si="11"/>
        <v>82.04</v>
      </c>
      <c r="DF6" s="36">
        <f t="shared" si="11"/>
        <v>81.900000000000006</v>
      </c>
      <c r="DG6" s="35" t="str">
        <f>IF(DG7="","",IF(DG7="-","【-】","【"&amp;SUBSTITUTE(TEXT(DG7,"#,##0.00"),"-","△")&amp;"】"))</f>
        <v>【89.92】</v>
      </c>
      <c r="DH6" s="36">
        <f>IF(DH7="",NA(),DH7)</f>
        <v>53.06</v>
      </c>
      <c r="DI6" s="36">
        <f t="shared" ref="DI6:DQ6" si="12">IF(DI7="",NA(),DI7)</f>
        <v>55.23</v>
      </c>
      <c r="DJ6" s="36">
        <f t="shared" si="12"/>
        <v>57.72</v>
      </c>
      <c r="DK6" s="36">
        <f t="shared" si="12"/>
        <v>60.08</v>
      </c>
      <c r="DL6" s="36">
        <f t="shared" si="12"/>
        <v>62.09</v>
      </c>
      <c r="DM6" s="36">
        <f t="shared" si="12"/>
        <v>46.66</v>
      </c>
      <c r="DN6" s="36">
        <f t="shared" si="12"/>
        <v>47.46</v>
      </c>
      <c r="DO6" s="36">
        <f t="shared" si="12"/>
        <v>48.49</v>
      </c>
      <c r="DP6" s="36">
        <f t="shared" si="12"/>
        <v>48.05</v>
      </c>
      <c r="DQ6" s="36">
        <f t="shared" si="12"/>
        <v>48.87</v>
      </c>
      <c r="DR6" s="35" t="str">
        <f>IF(DR7="","",IF(DR7="-","【-】","【"&amp;SUBSTITUTE(TEXT(DR7,"#,##0.00"),"-","△")&amp;"】"))</f>
        <v>【48.85】</v>
      </c>
      <c r="DS6" s="36">
        <f>IF(DS7="",NA(),DS7)</f>
        <v>11.18</v>
      </c>
      <c r="DT6" s="36">
        <f t="shared" ref="DT6:EB6" si="13">IF(DT7="",NA(),DT7)</f>
        <v>11.18</v>
      </c>
      <c r="DU6" s="36">
        <f t="shared" si="13"/>
        <v>10.85</v>
      </c>
      <c r="DV6" s="36">
        <f t="shared" si="13"/>
        <v>11.22</v>
      </c>
      <c r="DW6" s="36">
        <f t="shared" si="13"/>
        <v>11.22</v>
      </c>
      <c r="DX6" s="36">
        <f t="shared" si="13"/>
        <v>9.85</v>
      </c>
      <c r="DY6" s="36">
        <f t="shared" si="13"/>
        <v>9.7100000000000009</v>
      </c>
      <c r="DZ6" s="36">
        <f t="shared" si="13"/>
        <v>12.79</v>
      </c>
      <c r="EA6" s="36">
        <f t="shared" si="13"/>
        <v>13.39</v>
      </c>
      <c r="EB6" s="36">
        <f t="shared" si="13"/>
        <v>14.85</v>
      </c>
      <c r="EC6" s="35" t="str">
        <f>IF(EC7="","",IF(EC7="-","【-】","【"&amp;SUBSTITUTE(TEXT(EC7,"#,##0.00"),"-","△")&amp;"】"))</f>
        <v>【17.80】</v>
      </c>
      <c r="ED6" s="35">
        <f>IF(ED7="",NA(),ED7)</f>
        <v>0</v>
      </c>
      <c r="EE6" s="35">
        <f t="shared" ref="EE6:EM6" si="14">IF(EE7="",NA(),EE7)</f>
        <v>0</v>
      </c>
      <c r="EF6" s="35">
        <f t="shared" si="14"/>
        <v>0</v>
      </c>
      <c r="EG6" s="35">
        <f t="shared" si="14"/>
        <v>0</v>
      </c>
      <c r="EH6" s="35">
        <f t="shared" si="14"/>
        <v>0</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273210</v>
      </c>
      <c r="D7" s="38">
        <v>46</v>
      </c>
      <c r="E7" s="38">
        <v>1</v>
      </c>
      <c r="F7" s="38">
        <v>0</v>
      </c>
      <c r="G7" s="38">
        <v>1</v>
      </c>
      <c r="H7" s="38" t="s">
        <v>93</v>
      </c>
      <c r="I7" s="38" t="s">
        <v>94</v>
      </c>
      <c r="J7" s="38" t="s">
        <v>95</v>
      </c>
      <c r="K7" s="38" t="s">
        <v>96</v>
      </c>
      <c r="L7" s="38" t="s">
        <v>97</v>
      </c>
      <c r="M7" s="38" t="s">
        <v>98</v>
      </c>
      <c r="N7" s="39" t="s">
        <v>99</v>
      </c>
      <c r="O7" s="39">
        <v>57.09</v>
      </c>
      <c r="P7" s="39">
        <v>99.92</v>
      </c>
      <c r="Q7" s="39">
        <v>4816</v>
      </c>
      <c r="R7" s="39">
        <v>19694</v>
      </c>
      <c r="S7" s="39">
        <v>34.340000000000003</v>
      </c>
      <c r="T7" s="39">
        <v>573.5</v>
      </c>
      <c r="U7" s="39">
        <v>19615</v>
      </c>
      <c r="V7" s="39">
        <v>13.04</v>
      </c>
      <c r="W7" s="39">
        <v>1504.22</v>
      </c>
      <c r="X7" s="39">
        <v>93.79</v>
      </c>
      <c r="Y7" s="39">
        <v>92.79</v>
      </c>
      <c r="Z7" s="39">
        <v>88.96</v>
      </c>
      <c r="AA7" s="39">
        <v>95.33</v>
      </c>
      <c r="AB7" s="39">
        <v>107.09</v>
      </c>
      <c r="AC7" s="39">
        <v>110.01</v>
      </c>
      <c r="AD7" s="39">
        <v>111.21</v>
      </c>
      <c r="AE7" s="39">
        <v>111.71</v>
      </c>
      <c r="AF7" s="39">
        <v>110.05</v>
      </c>
      <c r="AG7" s="39">
        <v>108.87</v>
      </c>
      <c r="AH7" s="39">
        <v>112.83</v>
      </c>
      <c r="AI7" s="39">
        <v>0</v>
      </c>
      <c r="AJ7" s="39">
        <v>0</v>
      </c>
      <c r="AK7" s="39">
        <v>0</v>
      </c>
      <c r="AL7" s="39">
        <v>3.96</v>
      </c>
      <c r="AM7" s="39">
        <v>2.96</v>
      </c>
      <c r="AN7" s="39">
        <v>2.8</v>
      </c>
      <c r="AO7" s="39">
        <v>1.93</v>
      </c>
      <c r="AP7" s="39">
        <v>1.72</v>
      </c>
      <c r="AQ7" s="39">
        <v>2.64</v>
      </c>
      <c r="AR7" s="39">
        <v>3.16</v>
      </c>
      <c r="AS7" s="39">
        <v>1.05</v>
      </c>
      <c r="AT7" s="39">
        <v>235.41</v>
      </c>
      <c r="AU7" s="39">
        <v>213.89</v>
      </c>
      <c r="AV7" s="39">
        <v>210.88</v>
      </c>
      <c r="AW7" s="39">
        <v>190.92</v>
      </c>
      <c r="AX7" s="39">
        <v>189.3</v>
      </c>
      <c r="AY7" s="39">
        <v>381.53</v>
      </c>
      <c r="AZ7" s="39">
        <v>391.54</v>
      </c>
      <c r="BA7" s="39">
        <v>384.34</v>
      </c>
      <c r="BB7" s="39">
        <v>359.47</v>
      </c>
      <c r="BC7" s="39">
        <v>369.69</v>
      </c>
      <c r="BD7" s="39">
        <v>261.93</v>
      </c>
      <c r="BE7" s="39">
        <v>608.28</v>
      </c>
      <c r="BF7" s="39">
        <v>606.09</v>
      </c>
      <c r="BG7" s="39">
        <v>601.07000000000005</v>
      </c>
      <c r="BH7" s="39">
        <v>564.6</v>
      </c>
      <c r="BI7" s="39">
        <v>471.43</v>
      </c>
      <c r="BJ7" s="39">
        <v>393.27</v>
      </c>
      <c r="BK7" s="39">
        <v>386.97</v>
      </c>
      <c r="BL7" s="39">
        <v>380.58</v>
      </c>
      <c r="BM7" s="39">
        <v>401.79</v>
      </c>
      <c r="BN7" s="39">
        <v>402.99</v>
      </c>
      <c r="BO7" s="39">
        <v>270.45999999999998</v>
      </c>
      <c r="BP7" s="39">
        <v>82.8</v>
      </c>
      <c r="BQ7" s="39">
        <v>80.09</v>
      </c>
      <c r="BR7" s="39">
        <v>75.22</v>
      </c>
      <c r="BS7" s="39">
        <v>83.25</v>
      </c>
      <c r="BT7" s="39">
        <v>90.56</v>
      </c>
      <c r="BU7" s="39">
        <v>100.47</v>
      </c>
      <c r="BV7" s="39">
        <v>101.72</v>
      </c>
      <c r="BW7" s="39">
        <v>102.38</v>
      </c>
      <c r="BX7" s="39">
        <v>100.12</v>
      </c>
      <c r="BY7" s="39">
        <v>98.66</v>
      </c>
      <c r="BZ7" s="39">
        <v>103.91</v>
      </c>
      <c r="CA7" s="39">
        <v>265.95</v>
      </c>
      <c r="CB7" s="39">
        <v>273.62</v>
      </c>
      <c r="CC7" s="39">
        <v>292.57</v>
      </c>
      <c r="CD7" s="39">
        <v>265.58999999999997</v>
      </c>
      <c r="CE7" s="39">
        <v>284.35000000000002</v>
      </c>
      <c r="CF7" s="39">
        <v>169.82</v>
      </c>
      <c r="CG7" s="39">
        <v>168.2</v>
      </c>
      <c r="CH7" s="39">
        <v>168.67</v>
      </c>
      <c r="CI7" s="39">
        <v>174.97</v>
      </c>
      <c r="CJ7" s="39">
        <v>178.59</v>
      </c>
      <c r="CK7" s="39">
        <v>167.11</v>
      </c>
      <c r="CL7" s="39">
        <v>35.89</v>
      </c>
      <c r="CM7" s="39">
        <v>35.700000000000003</v>
      </c>
      <c r="CN7" s="39">
        <v>34.58</v>
      </c>
      <c r="CO7" s="39">
        <v>34.33</v>
      </c>
      <c r="CP7" s="39">
        <v>34.020000000000003</v>
      </c>
      <c r="CQ7" s="39">
        <v>55.13</v>
      </c>
      <c r="CR7" s="39">
        <v>54.77</v>
      </c>
      <c r="CS7" s="39">
        <v>54.92</v>
      </c>
      <c r="CT7" s="39">
        <v>55.63</v>
      </c>
      <c r="CU7" s="39">
        <v>55.03</v>
      </c>
      <c r="CV7" s="39">
        <v>60.27</v>
      </c>
      <c r="CW7" s="39">
        <v>90.79</v>
      </c>
      <c r="CX7" s="39">
        <v>88.87</v>
      </c>
      <c r="CY7" s="39">
        <v>90.56</v>
      </c>
      <c r="CZ7" s="39">
        <v>90.39</v>
      </c>
      <c r="DA7" s="39">
        <v>88.62</v>
      </c>
      <c r="DB7" s="39">
        <v>83</v>
      </c>
      <c r="DC7" s="39">
        <v>82.89</v>
      </c>
      <c r="DD7" s="39">
        <v>82.66</v>
      </c>
      <c r="DE7" s="39">
        <v>82.04</v>
      </c>
      <c r="DF7" s="39">
        <v>81.900000000000006</v>
      </c>
      <c r="DG7" s="39">
        <v>89.92</v>
      </c>
      <c r="DH7" s="39">
        <v>53.06</v>
      </c>
      <c r="DI7" s="39">
        <v>55.23</v>
      </c>
      <c r="DJ7" s="39">
        <v>57.72</v>
      </c>
      <c r="DK7" s="39">
        <v>60.08</v>
      </c>
      <c r="DL7" s="39">
        <v>62.09</v>
      </c>
      <c r="DM7" s="39">
        <v>46.66</v>
      </c>
      <c r="DN7" s="39">
        <v>47.46</v>
      </c>
      <c r="DO7" s="39">
        <v>48.49</v>
      </c>
      <c r="DP7" s="39">
        <v>48.05</v>
      </c>
      <c r="DQ7" s="39">
        <v>48.87</v>
      </c>
      <c r="DR7" s="39">
        <v>48.85</v>
      </c>
      <c r="DS7" s="39">
        <v>11.18</v>
      </c>
      <c r="DT7" s="39">
        <v>11.18</v>
      </c>
      <c r="DU7" s="39">
        <v>10.85</v>
      </c>
      <c r="DV7" s="39">
        <v>11.22</v>
      </c>
      <c r="DW7" s="39">
        <v>11.22</v>
      </c>
      <c r="DX7" s="39">
        <v>9.85</v>
      </c>
      <c r="DY7" s="39">
        <v>9.7100000000000009</v>
      </c>
      <c r="DZ7" s="39">
        <v>12.79</v>
      </c>
      <c r="EA7" s="39">
        <v>13.39</v>
      </c>
      <c r="EB7" s="39">
        <v>14.85</v>
      </c>
      <c r="EC7" s="39">
        <v>17.8</v>
      </c>
      <c r="ED7" s="39">
        <v>0</v>
      </c>
      <c r="EE7" s="39">
        <v>0</v>
      </c>
      <c r="EF7" s="39">
        <v>0</v>
      </c>
      <c r="EG7" s="39">
        <v>0</v>
      </c>
      <c r="EH7" s="39">
        <v>0</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2020-02-10T07:03:36Z</cp:lastPrinted>
  <dcterms:created xsi:type="dcterms:W3CDTF">2019-12-05T04:21:25Z</dcterms:created>
  <dcterms:modified xsi:type="dcterms:W3CDTF">2020-02-10T07:03:37Z</dcterms:modified>
  <cp:category/>
</cp:coreProperties>
</file>