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上下水道\営業課\経営比較分析表（HP用）\29\"/>
    </mc:Choice>
  </mc:AlternateContent>
  <workbookProtection workbookPassword="B319" lockStructure="1"/>
  <bookViews>
    <workbookView xWindow="0" yWindow="0" windowWidth="20490" windowHeight="723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F85" i="4"/>
  <c r="BB10" i="4"/>
  <c r="AT10" i="4"/>
  <c r="AL10" i="4"/>
  <c r="I10" i="4"/>
  <c r="AT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<sst xmlns="http://schemas.openxmlformats.org/spreadsheetml/2006/main" count="232" uniqueCount="120">
  <si>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</si>
  <si>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</si>
  <si>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</si>
  <si>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</si>
  <si>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</si>
  <si>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</si>
  <si>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</si>
  <si>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</si>
  <si>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</si>
  <si>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</si>
  <si>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</si>
  <si>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</si>
  <si>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</si>
  <si>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</si>
  <si>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</si>
  <si>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</si>
  <si>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</si>
  <si>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</si>
  <si>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</si>
  <si>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</si>
  <si>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</si>
  <si>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</si>
  <si>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</si>
  <si>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</si>
  <si>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</si>
  <si>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</si>
  <si>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</si>
  <si>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</si>
  <si>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</si>
  <si>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</si>
  <si>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</si>
  <si>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</si>
  <si>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</si>
  <si>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</si>
  <si>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</si>
  <si>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</si>
  <si>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</si>
  <si>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</si>
  <si>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</si>
  <si>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</si>
  <si>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</si>
  <si>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</si>
  <si>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</si>
  <si>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</si>
  <si>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</si>
  <si>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</si>
  <si>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</si>
  <si>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</si>
  <si>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</si>
  <si>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</si>
  <si>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</si>
  <si>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</si>
  <si>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</si>
  <si>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</si>
  <si>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</si>
  <si>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</si>
  <si>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</si>
  <si>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</si>
  <si>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</si>
  <si>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</si>
  <si>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</si>
  <si>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</si>
  <si>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</si>
  <si>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</si>
  <si>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</si>
  <si>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</si>
  <si>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</si>
  <si>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</si>
  <si>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</si>
  <si>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</si>
  <si>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</si>
  <si>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</si>
  <si>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</si>
  <si>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</si>
  <si>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</si>
  <si>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</si>
  <si>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</si>
  <si>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</si>
  <si>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</si>
  <si>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</si>
  <si>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</si>
  <si>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</si>
  <si>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</si>
  <si>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</si>
  <si>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</si>
  <si>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</si>
  <si>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</si>
  <si>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</si>
  <si>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</si>
  <si>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</si>
  <si>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</si>
  <si>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</si>
  <si>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</si>
  <si>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</si>
  <si>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</si>
  <si>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</si>
  <si>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</si>
  <si>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</si>
  <si>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</si>
  <si>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</si>
  <si>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</si>
  <si>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</si>
  <si>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</si>
  <si>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</si>
  <si>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</si>
  <si>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豊能町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</si>
  <si>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</si>
  <si>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</si>
  <si>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</si>
  <si>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</si>
  <si>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</si>
  <si>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</si>
  <si>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</si>
  <si>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</si>
  <si>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</si>
  <si>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</si>
  <si>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</si>
  <si>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企業債残高対給水収益比率、料金回収率、給水原価、施設利用率について、類似団体平均値以下の状態が続いている。これは、近年の急激な水道整備事業に伴う減価償却費や企業債利息の負担が大きいことに加え、人口減少、節水意識の高まり等により需要が減少しているためである。
　給水収益以外の一般会計繰入金や起債により財源を賄っていることから、施設のより効率的な維持管理を進め、健全経営を行う方策が必要である。
　流動比率も類似団体平均値以下となっているが、継続して100%を超えており、支払い能力は確保できている。
　なお、累積欠損金比率が平成26年度から0%となっているのは、地方公営企業会計制度の見直しに伴う会計処理によるものである。</t>
    <rPh sb="1" eb="3">
      <t>ケイジョウ</t>
    </rPh>
    <rPh sb="3" eb="5">
      <t>シュウシ</t>
    </rPh>
    <rPh sb="5" eb="7">
      <t>ヒリツ</t>
    </rPh>
    <rPh sb="8" eb="10">
      <t>キギョウ</t>
    </rPh>
    <rPh sb="10" eb="11">
      <t>サイ</t>
    </rPh>
    <rPh sb="11" eb="13">
      <t>ザンダカ</t>
    </rPh>
    <rPh sb="13" eb="14">
      <t>タイ</t>
    </rPh>
    <rPh sb="14" eb="16">
      <t>キュウスイ</t>
    </rPh>
    <rPh sb="16" eb="18">
      <t>シュウエキ</t>
    </rPh>
    <rPh sb="18" eb="20">
      <t>ヒリツ</t>
    </rPh>
    <rPh sb="21" eb="23">
      <t>リョウキン</t>
    </rPh>
    <rPh sb="23" eb="25">
      <t>カイシュウ</t>
    </rPh>
    <rPh sb="25" eb="26">
      <t>リツ</t>
    </rPh>
    <rPh sb="27" eb="29">
      <t>キュウスイ</t>
    </rPh>
    <rPh sb="29" eb="31">
      <t>ゲンカ</t>
    </rPh>
    <rPh sb="32" eb="34">
      <t>シセツ</t>
    </rPh>
    <rPh sb="34" eb="37">
      <t>リヨウリツ</t>
    </rPh>
    <rPh sb="42" eb="44">
      <t>ルイジ</t>
    </rPh>
    <rPh sb="44" eb="46">
      <t>ダンタイ</t>
    </rPh>
    <rPh sb="46" eb="49">
      <t>ヘイキンチ</t>
    </rPh>
    <rPh sb="49" eb="51">
      <t>イカ</t>
    </rPh>
    <rPh sb="52" eb="54">
      <t>ジョウタイ</t>
    </rPh>
    <rPh sb="55" eb="56">
      <t>ツヅ</t>
    </rPh>
    <rPh sb="65" eb="67">
      <t>キンネン</t>
    </rPh>
    <rPh sb="68" eb="70">
      <t>キュウゲキ</t>
    </rPh>
    <rPh sb="71" eb="73">
      <t>スイドウ</t>
    </rPh>
    <rPh sb="73" eb="75">
      <t>セイビ</t>
    </rPh>
    <rPh sb="75" eb="77">
      <t>ジギョウ</t>
    </rPh>
    <rPh sb="78" eb="79">
      <t>トモナ</t>
    </rPh>
    <rPh sb="80" eb="82">
      <t>ゲンカ</t>
    </rPh>
    <rPh sb="82" eb="84">
      <t>ショウキャク</t>
    </rPh>
    <rPh sb="84" eb="85">
      <t>ヒ</t>
    </rPh>
    <rPh sb="86" eb="88">
      <t>キギョウ</t>
    </rPh>
    <rPh sb="88" eb="89">
      <t>サイ</t>
    </rPh>
    <rPh sb="89" eb="91">
      <t>リソク</t>
    </rPh>
    <rPh sb="92" eb="94">
      <t>フタン</t>
    </rPh>
    <rPh sb="95" eb="96">
      <t>オオ</t>
    </rPh>
    <rPh sb="101" eb="102">
      <t>クワ</t>
    </rPh>
    <rPh sb="104" eb="106">
      <t>ジンコウ</t>
    </rPh>
    <rPh sb="106" eb="108">
      <t>ゲンショウ</t>
    </rPh>
    <rPh sb="109" eb="111">
      <t>セッスイ</t>
    </rPh>
    <rPh sb="111" eb="113">
      <t>イシキ</t>
    </rPh>
    <rPh sb="114" eb="115">
      <t>タカ</t>
    </rPh>
    <rPh sb="117" eb="118">
      <t>トウ</t>
    </rPh>
    <rPh sb="121" eb="123">
      <t>ジュヨウ</t>
    </rPh>
    <rPh sb="124" eb="126">
      <t>ゲンショウ</t>
    </rPh>
    <rPh sb="206" eb="208">
      <t>リュウドウ</t>
    </rPh>
    <rPh sb="208" eb="210">
      <t>ヒリツ</t>
    </rPh>
    <rPh sb="211" eb="213">
      <t>ルイジ</t>
    </rPh>
    <rPh sb="213" eb="215">
      <t>ダンタイ</t>
    </rPh>
    <rPh sb="215" eb="218">
      <t>ヘイキンチ</t>
    </rPh>
    <rPh sb="218" eb="220">
      <t>イカ</t>
    </rPh>
    <rPh sb="228" eb="230">
      <t>ケイゾク</t>
    </rPh>
    <rPh sb="237" eb="238">
      <t>コ</t>
    </rPh>
    <rPh sb="243" eb="245">
      <t>シハラ</t>
    </rPh>
    <rPh sb="246" eb="248">
      <t>ノウリョク</t>
    </rPh>
    <rPh sb="249" eb="251">
      <t>カクホ</t>
    </rPh>
    <phoneticPr fontId="4"/>
  </si>
  <si>
    <r>
      <t>　平成26年度以降、有形固定資産減価償却率が全国平均値や類似団体平均値よりも高くなっており、</t>
    </r>
    <r>
      <rPr>
        <sz val="11"/>
        <color rgb="FFFF0000"/>
        <rFont val="ＭＳ ゴシック"/>
        <family val="3"/>
        <charset val="128"/>
      </rPr>
      <t>管路の</t>
    </r>
    <r>
      <rPr>
        <sz val="11"/>
        <color theme="1"/>
        <rFont val="ＭＳ ゴシック"/>
        <family val="3"/>
        <charset val="128"/>
      </rPr>
      <t>老朽化の状況も同様である。耐用年数を超過する管路の増加が見込まれる中、管路更新率は0％が続いており、今後は管路の更新投資を増やす必要性が高くなってくる。そのため大阪広域水道企業団との広域連携などを進めつつ、更新計画について検討している。</t>
    </r>
    <rPh sb="46" eb="48">
      <t>カンロ</t>
    </rPh>
    <rPh sb="49" eb="52">
      <t>ロウキュウカ</t>
    </rPh>
    <rPh sb="53" eb="55">
      <t>ジョウキョウ</t>
    </rPh>
    <rPh sb="93" eb="94">
      <t>ツヅ</t>
    </rPh>
    <rPh sb="99" eb="101">
      <t>コンゴ</t>
    </rPh>
    <rPh sb="147" eb="148">
      <t>スス</t>
    </rPh>
    <phoneticPr fontId="4"/>
  </si>
  <si>
    <t>　人口減少に伴う給水収益の減少により経営状況が悪化しており、改善対策として職員数の削減や、廃止施設用地の所管替えを行ってきたが、赤字解消の見込みはなく、平成30年4月から平均改定率18.17%の料金値上げを実施することになった。
　また、管路更新が進んでいないことから、管路経年化率も高くなってきており、今後更新が必要になってくると考えている。
　このような中、国の交付金制度の活用等により、経営の改善を図っていくため、平成31年4月に大阪広域水道企業団との水道事業の統合を予定している。</t>
    <rPh sb="6" eb="7">
      <t>トモナ</t>
    </rPh>
    <rPh sb="8" eb="10">
      <t>キュウスイ</t>
    </rPh>
    <rPh sb="10" eb="12">
      <t>シュウエキ</t>
    </rPh>
    <rPh sb="18" eb="20">
      <t>ケイエイ</t>
    </rPh>
    <rPh sb="20" eb="22">
      <t>ジョウキョウ</t>
    </rPh>
    <rPh sb="23" eb="25">
      <t>アッカ</t>
    </rPh>
    <rPh sb="30" eb="32">
      <t>カイゼン</t>
    </rPh>
    <rPh sb="32" eb="34">
      <t>タイサク</t>
    </rPh>
    <rPh sb="37" eb="40">
      <t>ショクインスウ</t>
    </rPh>
    <rPh sb="41" eb="43">
      <t>サクゲン</t>
    </rPh>
    <rPh sb="45" eb="47">
      <t>ハイシ</t>
    </rPh>
    <rPh sb="47" eb="49">
      <t>シセツ</t>
    </rPh>
    <rPh sb="49" eb="51">
      <t>ヨウチ</t>
    </rPh>
    <rPh sb="52" eb="54">
      <t>ショカン</t>
    </rPh>
    <rPh sb="54" eb="55">
      <t>ガ</t>
    </rPh>
    <rPh sb="57" eb="58">
      <t>オコナ</t>
    </rPh>
    <rPh sb="64" eb="66">
      <t>アカジ</t>
    </rPh>
    <rPh sb="66" eb="68">
      <t>カイショウ</t>
    </rPh>
    <rPh sb="69" eb="71">
      <t>ミコ</t>
    </rPh>
    <rPh sb="76" eb="78">
      <t>ヘイセイ</t>
    </rPh>
    <rPh sb="80" eb="81">
      <t>ネン</t>
    </rPh>
    <rPh sb="82" eb="83">
      <t>ガツ</t>
    </rPh>
    <rPh sb="85" eb="87">
      <t>ヘイキン</t>
    </rPh>
    <rPh sb="87" eb="89">
      <t>カイテイ</t>
    </rPh>
    <rPh sb="89" eb="90">
      <t>リツ</t>
    </rPh>
    <rPh sb="97" eb="99">
      <t>リョウキン</t>
    </rPh>
    <rPh sb="99" eb="101">
      <t>ネア</t>
    </rPh>
    <rPh sb="103" eb="105">
      <t>ジッシ</t>
    </rPh>
    <rPh sb="152" eb="154">
      <t>コンゴ</t>
    </rPh>
    <rPh sb="154" eb="156">
      <t>コウシン</t>
    </rPh>
    <rPh sb="157" eb="159">
      <t>ヒツヨウ</t>
    </rPh>
    <rPh sb="166" eb="167">
      <t>カンガ</t>
    </rPh>
    <rPh sb="237" eb="23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</si>
</sst>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8286808"/>
        <c:axId val="35828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358286808"/>
        <c:axId val="358287192"/>
      </c:lineChart>
      <c:dateAx>
        <c:axId val="358286808"/>
        <c:scaling>
          <c:orientation val="minMax"/>
        </c:scaling>
        <c:delete val="1"/>
        <c:axPos val="b"/>
        <c:numFmt formatCode="ge" sourceLinked="1"/>
        <c:majorTickMark val="none"/>
        <c:minorTickMark val="none"/>
        <c:tickLblPos val="none"/>
        <c:crossAx val="358287192"/>
        <c:crosses val="autoZero"/>
        <c:auto val="1"/>
        <c:lblOffset val="100"/>
        <c:baseTimeUnit val="years"/>
      </c:dateAx>
      <c:valAx>
        <c:axId val="35828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8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36.549999999999997</c:v>
                </c:pt>
                <c:pt idx="1">
                  <c:v>36.159999999999997</c:v>
                </c:pt>
                <c:pt idx="2">
                  <c:v>35.89</c:v>
                </c:pt>
                <c:pt idx="3">
                  <c:v>35.700000000000003</c:v>
                </c:pt>
                <c:pt idx="4">
                  <c:v>34.58</c:v>
                </c:pt>
              </c:numCache>
            </c:numRef>
          </c:val>
        </c:ser>
        <c:dLbls>
          <c:showLegendKey val="0"/>
          <c:showVal val="0"/>
          <c:showCatName val="0"/>
          <c:showSerName val="0"/>
          <c:showPercent val="0"/>
          <c:showBubbleSize val="0"/>
        </c:dLbls>
        <c:gapWidth val="150"/>
        <c:axId val="358930712"/>
        <c:axId val="35893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58930712"/>
        <c:axId val="358931496"/>
      </c:lineChart>
      <c:dateAx>
        <c:axId val="358930712"/>
        <c:scaling>
          <c:orientation val="minMax"/>
        </c:scaling>
        <c:delete val="1"/>
        <c:axPos val="b"/>
        <c:numFmt formatCode="ge" sourceLinked="1"/>
        <c:majorTickMark val="none"/>
        <c:minorTickMark val="none"/>
        <c:tickLblPos val="none"/>
        <c:crossAx val="358931496"/>
        <c:crosses val="autoZero"/>
        <c:auto val="1"/>
        <c:lblOffset val="100"/>
        <c:baseTimeUnit val="years"/>
      </c:dateAx>
      <c:valAx>
        <c:axId val="35893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3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94.7</c:v>
                </c:pt>
                <c:pt idx="1">
                  <c:v>93.55</c:v>
                </c:pt>
                <c:pt idx="2">
                  <c:v>90.79</c:v>
                </c:pt>
                <c:pt idx="3">
                  <c:v>88.87</c:v>
                </c:pt>
                <c:pt idx="4">
                  <c:v>90.56</c:v>
                </c:pt>
              </c:numCache>
            </c:numRef>
          </c:val>
        </c:ser>
        <c:dLbls>
          <c:showLegendKey val="0"/>
          <c:showVal val="0"/>
          <c:showCatName val="0"/>
          <c:showSerName val="0"/>
          <c:showPercent val="0"/>
          <c:showBubbleSize val="0"/>
        </c:dLbls>
        <c:gapWidth val="150"/>
        <c:axId val="358929144"/>
        <c:axId val="3589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58929144"/>
        <c:axId val="358931104"/>
      </c:lineChart>
      <c:dateAx>
        <c:axId val="358929144"/>
        <c:scaling>
          <c:orientation val="minMax"/>
        </c:scaling>
        <c:delete val="1"/>
        <c:axPos val="b"/>
        <c:numFmt formatCode="ge" sourceLinked="1"/>
        <c:majorTickMark val="none"/>
        <c:minorTickMark val="none"/>
        <c:tickLblPos val="none"/>
        <c:crossAx val="358931104"/>
        <c:crosses val="autoZero"/>
        <c:auto val="1"/>
        <c:lblOffset val="100"/>
        <c:baseTimeUnit val="years"/>
      </c:dateAx>
      <c:valAx>
        <c:axId val="3589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2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87.93</c:v>
                </c:pt>
                <c:pt idx="1">
                  <c:v>86.18</c:v>
                </c:pt>
                <c:pt idx="2">
                  <c:v>93.79</c:v>
                </c:pt>
                <c:pt idx="3">
                  <c:v>92.79</c:v>
                </c:pt>
                <c:pt idx="4">
                  <c:v>88.96</c:v>
                </c:pt>
              </c:numCache>
            </c:numRef>
          </c:val>
        </c:ser>
        <c:dLbls>
          <c:showLegendKey val="0"/>
          <c:showVal val="0"/>
          <c:showCatName val="0"/>
          <c:showSerName val="0"/>
          <c:showPercent val="0"/>
          <c:showBubbleSize val="0"/>
        </c:dLbls>
        <c:gapWidth val="150"/>
        <c:axId val="291854264"/>
        <c:axId val="29185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91854264"/>
        <c:axId val="291852304"/>
      </c:lineChart>
      <c:dateAx>
        <c:axId val="291854264"/>
        <c:scaling>
          <c:orientation val="minMax"/>
        </c:scaling>
        <c:delete val="1"/>
        <c:axPos val="b"/>
        <c:numFmt formatCode="ge" sourceLinked="1"/>
        <c:majorTickMark val="none"/>
        <c:minorTickMark val="none"/>
        <c:tickLblPos val="none"/>
        <c:crossAx val="291852304"/>
        <c:crosses val="autoZero"/>
        <c:auto val="1"/>
        <c:lblOffset val="100"/>
        <c:baseTimeUnit val="years"/>
      </c:dateAx>
      <c:valAx>
        <c:axId val="29185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185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14.55</c:v>
                </c:pt>
                <c:pt idx="1">
                  <c:v>16.03</c:v>
                </c:pt>
                <c:pt idx="2">
                  <c:v>53.06</c:v>
                </c:pt>
                <c:pt idx="3">
                  <c:v>55.23</c:v>
                </c:pt>
                <c:pt idx="4">
                  <c:v>57.72</c:v>
                </c:pt>
              </c:numCache>
            </c:numRef>
          </c:val>
        </c:ser>
        <c:dLbls>
          <c:showLegendKey val="0"/>
          <c:showVal val="0"/>
          <c:showCatName val="0"/>
          <c:showSerName val="0"/>
          <c:showPercent val="0"/>
          <c:showBubbleSize val="0"/>
        </c:dLbls>
        <c:gapWidth val="150"/>
        <c:axId val="291852696"/>
        <c:axId val="35904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91852696"/>
        <c:axId val="359048824"/>
      </c:lineChart>
      <c:dateAx>
        <c:axId val="291852696"/>
        <c:scaling>
          <c:orientation val="minMax"/>
        </c:scaling>
        <c:delete val="1"/>
        <c:axPos val="b"/>
        <c:numFmt formatCode="ge" sourceLinked="1"/>
        <c:majorTickMark val="none"/>
        <c:minorTickMark val="none"/>
        <c:tickLblPos val="none"/>
        <c:crossAx val="359048824"/>
        <c:crosses val="autoZero"/>
        <c:auto val="1"/>
        <c:lblOffset val="100"/>
        <c:baseTimeUnit val="years"/>
      </c:dateAx>
      <c:valAx>
        <c:axId val="35904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5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11.18</c:v>
                </c:pt>
                <c:pt idx="3" formatCode="#,##0.00;&quot;△&quot;#,##0.00;&quot;-&quot;">
                  <c:v>11.18</c:v>
                </c:pt>
                <c:pt idx="4" formatCode="#,##0.00;&quot;△&quot;#,##0.00;&quot;-&quot;">
                  <c:v>10.85</c:v>
                </c:pt>
              </c:numCache>
            </c:numRef>
          </c:val>
        </c:ser>
        <c:dLbls>
          <c:showLegendKey val="0"/>
          <c:showVal val="0"/>
          <c:showCatName val="0"/>
          <c:showSerName val="0"/>
          <c:showPercent val="0"/>
          <c:showBubbleSize val="0"/>
        </c:dLbls>
        <c:gapWidth val="150"/>
        <c:axId val="359050000"/>
        <c:axId val="3590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359050000"/>
        <c:axId val="359047648"/>
      </c:lineChart>
      <c:dateAx>
        <c:axId val="359050000"/>
        <c:scaling>
          <c:orientation val="minMax"/>
        </c:scaling>
        <c:delete val="1"/>
        <c:axPos val="b"/>
        <c:numFmt formatCode="ge" sourceLinked="1"/>
        <c:majorTickMark val="none"/>
        <c:minorTickMark val="none"/>
        <c:tickLblPos val="none"/>
        <c:crossAx val="359047648"/>
        <c:crosses val="autoZero"/>
        <c:auto val="1"/>
        <c:lblOffset val="100"/>
        <c:baseTimeUnit val="years"/>
      </c:dateAx>
      <c:valAx>
        <c:axId val="3590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5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93.02</c:v>
                </c:pt>
                <c:pt idx="1">
                  <c:v>112.83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59045688"/>
        <c:axId val="3590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359045688"/>
        <c:axId val="359044512"/>
      </c:lineChart>
      <c:dateAx>
        <c:axId val="359045688"/>
        <c:scaling>
          <c:orientation val="minMax"/>
        </c:scaling>
        <c:delete val="1"/>
        <c:axPos val="b"/>
        <c:numFmt formatCode="ge" sourceLinked="1"/>
        <c:majorTickMark val="none"/>
        <c:minorTickMark val="none"/>
        <c:tickLblPos val="none"/>
        <c:crossAx val="359044512"/>
        <c:crosses val="autoZero"/>
        <c:auto val="1"/>
        <c:lblOffset val="100"/>
        <c:baseTimeUnit val="years"/>
      </c:dateAx>
      <c:valAx>
        <c:axId val="35904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04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636.49</c:v>
                </c:pt>
                <c:pt idx="1">
                  <c:v>529.20000000000005</c:v>
                </c:pt>
                <c:pt idx="2">
                  <c:v>235.41</c:v>
                </c:pt>
                <c:pt idx="3">
                  <c:v>213.89</c:v>
                </c:pt>
                <c:pt idx="4">
                  <c:v>210.88</c:v>
                </c:pt>
              </c:numCache>
            </c:numRef>
          </c:val>
        </c:ser>
        <c:dLbls>
          <c:showLegendKey val="0"/>
          <c:showVal val="0"/>
          <c:showCatName val="0"/>
          <c:showSerName val="0"/>
          <c:showPercent val="0"/>
          <c:showBubbleSize val="0"/>
        </c:dLbls>
        <c:gapWidth val="150"/>
        <c:axId val="359045296"/>
        <c:axId val="3590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59045296"/>
        <c:axId val="359046080"/>
      </c:lineChart>
      <c:dateAx>
        <c:axId val="359045296"/>
        <c:scaling>
          <c:orientation val="minMax"/>
        </c:scaling>
        <c:delete val="1"/>
        <c:axPos val="b"/>
        <c:numFmt formatCode="ge" sourceLinked="1"/>
        <c:majorTickMark val="none"/>
        <c:minorTickMark val="none"/>
        <c:tickLblPos val="none"/>
        <c:crossAx val="359046080"/>
        <c:crosses val="autoZero"/>
        <c:auto val="1"/>
        <c:lblOffset val="100"/>
        <c:baseTimeUnit val="years"/>
      </c:dateAx>
      <c:valAx>
        <c:axId val="35904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04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615.66999999999996</c:v>
                </c:pt>
                <c:pt idx="1">
                  <c:v>611.75</c:v>
                </c:pt>
                <c:pt idx="2">
                  <c:v>608.28</c:v>
                </c:pt>
                <c:pt idx="3">
                  <c:v>606.09</c:v>
                </c:pt>
                <c:pt idx="4">
                  <c:v>601.07000000000005</c:v>
                </c:pt>
              </c:numCache>
            </c:numRef>
          </c:val>
        </c:ser>
        <c:dLbls>
          <c:showLegendKey val="0"/>
          <c:showVal val="0"/>
          <c:showCatName val="0"/>
          <c:showSerName val="0"/>
          <c:showPercent val="0"/>
          <c:showBubbleSize val="0"/>
        </c:dLbls>
        <c:gapWidth val="150"/>
        <c:axId val="358927184"/>
        <c:axId val="3589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58927184"/>
        <c:axId val="358929536"/>
      </c:lineChart>
      <c:dateAx>
        <c:axId val="358927184"/>
        <c:scaling>
          <c:orientation val="minMax"/>
        </c:scaling>
        <c:delete val="1"/>
        <c:axPos val="b"/>
        <c:numFmt formatCode="ge" sourceLinked="1"/>
        <c:majorTickMark val="none"/>
        <c:minorTickMark val="none"/>
        <c:tickLblPos val="none"/>
        <c:crossAx val="358929536"/>
        <c:crosses val="autoZero"/>
        <c:auto val="1"/>
        <c:lblOffset val="100"/>
        <c:baseTimeUnit val="years"/>
      </c:dateAx>
      <c:valAx>
        <c:axId val="35892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92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78.290000000000006</c:v>
                </c:pt>
                <c:pt idx="1">
                  <c:v>76.77</c:v>
                </c:pt>
                <c:pt idx="2">
                  <c:v>82.8</c:v>
                </c:pt>
                <c:pt idx="3">
                  <c:v>80.09</c:v>
                </c:pt>
                <c:pt idx="4">
                  <c:v>75.22</c:v>
                </c:pt>
              </c:numCache>
            </c:numRef>
          </c:val>
        </c:ser>
        <c:dLbls>
          <c:showLegendKey val="0"/>
          <c:showVal val="0"/>
          <c:showCatName val="0"/>
          <c:showSerName val="0"/>
          <c:showPercent val="0"/>
          <c:showBubbleSize val="0"/>
        </c:dLbls>
        <c:gapWidth val="150"/>
        <c:axId val="358924832"/>
        <c:axId val="35892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58924832"/>
        <c:axId val="358925224"/>
      </c:lineChart>
      <c:dateAx>
        <c:axId val="358924832"/>
        <c:scaling>
          <c:orientation val="minMax"/>
        </c:scaling>
        <c:delete val="1"/>
        <c:axPos val="b"/>
        <c:numFmt formatCode="ge" sourceLinked="1"/>
        <c:majorTickMark val="none"/>
        <c:minorTickMark val="none"/>
        <c:tickLblPos val="none"/>
        <c:crossAx val="358925224"/>
        <c:crosses val="autoZero"/>
        <c:auto val="1"/>
        <c:lblOffset val="100"/>
        <c:baseTimeUnit val="years"/>
      </c:dateAx>
      <c:valAx>
        <c:axId val="35892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281.48</c:v>
                </c:pt>
                <c:pt idx="1">
                  <c:v>285.58999999999997</c:v>
                </c:pt>
                <c:pt idx="2">
                  <c:v>265.95</c:v>
                </c:pt>
                <c:pt idx="3">
                  <c:v>273.62</c:v>
                </c:pt>
                <c:pt idx="4">
                  <c:v>292.57</c:v>
                </c:pt>
              </c:numCache>
            </c:numRef>
          </c:val>
        </c:ser>
        <c:dLbls>
          <c:showLegendKey val="0"/>
          <c:showVal val="0"/>
          <c:showCatName val="0"/>
          <c:showSerName val="0"/>
          <c:showPercent val="0"/>
          <c:showBubbleSize val="0"/>
        </c:dLbls>
        <c:gapWidth val="150"/>
        <c:axId val="358926792"/>
        <c:axId val="35893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58926792"/>
        <c:axId val="358930320"/>
      </c:lineChart>
      <c:dateAx>
        <c:axId val="358926792"/>
        <c:scaling>
          <c:orientation val="minMax"/>
        </c:scaling>
        <c:delete val="1"/>
        <c:axPos val="b"/>
        <c:numFmt formatCode="ge" sourceLinked="1"/>
        <c:majorTickMark val="none"/>
        <c:minorTickMark val="none"/>
        <c:tickLblPos val="none"/>
        <c:crossAx val="358930320"/>
        <c:crosses val="autoZero"/>
        <c:auto val="1"/>
        <c:lblOffset val="100"/>
        <c:baseTimeUnit val="years"/>
      </c:dateAx>
      <c:valAx>
        <c:axId val="35893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2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6" zoomScaleNormal="100" workbookViewId="0">
      <selection activeCell="CB82" sqref="CB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大阪府　豊能町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20457</v>
      </c>
      <c r="AM8" s="71"/>
      <c r="AN8" s="71"/>
      <c r="AO8" s="71"/>
      <c r="AP8" s="71"/>
      <c r="AQ8" s="71"/>
      <c r="AR8" s="71"/>
      <c r="AS8" s="71"/>
      <c r="AT8" s="67">
        <f>データ!$S$6</f>
        <v>34.340000000000003</v>
      </c>
      <c r="AU8" s="68"/>
      <c r="AV8" s="68"/>
      <c r="AW8" s="68"/>
      <c r="AX8" s="68"/>
      <c r="AY8" s="68"/>
      <c r="AZ8" s="68"/>
      <c r="BA8" s="68"/>
      <c r="BB8" s="70">
        <f>データ!$T$6</f>
        <v>595.72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55.83</v>
      </c>
      <c r="J10" s="68"/>
      <c r="K10" s="68"/>
      <c r="L10" s="68"/>
      <c r="M10" s="68"/>
      <c r="N10" s="68"/>
      <c r="O10" s="69"/>
      <c r="P10" s="70">
        <f>データ!$P$6</f>
        <v>99.93</v>
      </c>
      <c r="Q10" s="70"/>
      <c r="R10" s="70"/>
      <c r="S10" s="70"/>
      <c r="T10" s="70"/>
      <c r="U10" s="70"/>
      <c r="V10" s="70"/>
      <c r="W10" s="71">
        <f>データ!$Q$6</f>
        <v>3996</v>
      </c>
      <c r="X10" s="71"/>
      <c r="Y10" s="71"/>
      <c r="Z10" s="71"/>
      <c r="AA10" s="71"/>
      <c r="AB10" s="71"/>
      <c r="AC10" s="71"/>
      <c r="AD10" s="2"/>
      <c r="AE10" s="2"/>
      <c r="AF10" s="2"/>
      <c r="AG10" s="2"/>
      <c r="AH10" s="5"/>
      <c r="AI10" s="5"/>
      <c r="AJ10" s="5"/>
      <c r="AK10" s="5"/>
      <c r="AL10" s="71">
        <f>データ!$U$6</f>
        <v>20311</v>
      </c>
      <c r="AM10" s="71"/>
      <c r="AN10" s="71"/>
      <c r="AO10" s="71"/>
      <c r="AP10" s="71"/>
      <c r="AQ10" s="71"/>
      <c r="AR10" s="71"/>
      <c r="AS10" s="71"/>
      <c r="AT10" s="67">
        <f>データ!$V$6</f>
        <v>13.04</v>
      </c>
      <c r="AU10" s="68"/>
      <c r="AV10" s="68"/>
      <c r="AW10" s="68"/>
      <c r="AX10" s="68"/>
      <c r="AY10" s="68"/>
      <c r="AZ10" s="68"/>
      <c r="BA10" s="68"/>
      <c r="BB10" s="70">
        <f>データ!$W$6</f>
        <v>1557.59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273210</v>
      </c>
      <c r="D6" s="34">
        <f t="shared" si="3"/>
        <v>46</v>
      </c>
      <c r="E6" s="34">
        <f t="shared" si="3"/>
        <v>1</v>
      </c>
      <c r="F6" s="34">
        <f t="shared" si="3"/>
        <v>0</v>
      </c>
      <c r="G6" s="34">
        <f t="shared" si="3"/>
        <v>1</v>
      </c>
      <c r="H6" s="34" t="str">
        <f t="shared" si="3"/>
        <v>大阪府　豊能町</v>
      </c>
      <c r="I6" s="34" t="str">
        <f t="shared" si="3"/>
        <v>法適用</v>
      </c>
      <c r="J6" s="34" t="str">
        <f t="shared" si="3"/>
        <v>水道事業</v>
      </c>
      <c r="K6" s="34" t="str">
        <f t="shared" si="3"/>
        <v>末端給水事業</v>
      </c>
      <c r="L6" s="34" t="str">
        <f t="shared" si="3"/>
        <v>A6</v>
      </c>
      <c r="M6" s="34">
        <f t="shared" si="3"/>
        <v>0</v>
      </c>
      <c r="N6" s="35" t="str">
        <f t="shared" si="3"/>
        <v>-</v>
      </c>
      <c r="O6" s="35">
        <f t="shared" si="3"/>
        <v>55.83</v>
      </c>
      <c r="P6" s="35">
        <f t="shared" si="3"/>
        <v>99.93</v>
      </c>
      <c r="Q6" s="35">
        <f t="shared" si="3"/>
        <v>3996</v>
      </c>
      <c r="R6" s="35">
        <f t="shared" si="3"/>
        <v>20457</v>
      </c>
      <c r="S6" s="35">
        <f t="shared" si="3"/>
        <v>34.340000000000003</v>
      </c>
      <c r="T6" s="35">
        <f t="shared" si="3"/>
        <v>595.72</v>
      </c>
      <c r="U6" s="35">
        <f t="shared" si="3"/>
        <v>20311</v>
      </c>
      <c r="V6" s="35">
        <f t="shared" si="3"/>
        <v>13.04</v>
      </c>
      <c r="W6" s="35">
        <f t="shared" si="3"/>
        <v>1557.59</v>
      </c>
      <c r="X6" s="36">
        <f>IF(X7="",NA(),X7)</f>
        <v>87.93</v>
      </c>
      <c r="Y6" s="36">
        <f t="shared" ref="Y6:AG6" si="4">IF(Y7="",NA(),Y7)</f>
        <v>86.18</v>
      </c>
      <c r="Z6" s="36">
        <f t="shared" si="4"/>
        <v>93.79</v>
      </c>
      <c r="AA6" s="36">
        <f t="shared" si="4"/>
        <v>92.79</v>
      </c>
      <c r="AB6" s="36">
        <f t="shared" si="4"/>
        <v>88.96</v>
      </c>
      <c r="AC6" s="36">
        <f t="shared" si="4"/>
        <v>107.57</v>
      </c>
      <c r="AD6" s="36">
        <f t="shared" si="4"/>
        <v>106.55</v>
      </c>
      <c r="AE6" s="36">
        <f t="shared" si="4"/>
        <v>110.01</v>
      </c>
      <c r="AF6" s="36">
        <f t="shared" si="4"/>
        <v>111.21</v>
      </c>
      <c r="AG6" s="36">
        <f t="shared" si="4"/>
        <v>111.71</v>
      </c>
      <c r="AH6" s="35" t="str">
        <f>IF(AH7="","",IF(AH7="-","【-】","【"&amp;SUBSTITUTE(TEXT(AH7,"#,##0.00"),"-","△")&amp;"】"))</f>
        <v>【114.35】</v>
      </c>
      <c r="AI6" s="36">
        <f>IF(AI7="",NA(),AI7)</f>
        <v>93.02</v>
      </c>
      <c r="AJ6" s="36">
        <f t="shared" ref="AJ6:AR6" si="5">IF(AJ7="",NA(),AJ7)</f>
        <v>112.83</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636.49</v>
      </c>
      <c r="AU6" s="36">
        <f t="shared" ref="AU6:BC6" si="6">IF(AU7="",NA(),AU7)</f>
        <v>529.20000000000005</v>
      </c>
      <c r="AV6" s="36">
        <f t="shared" si="6"/>
        <v>235.41</v>
      </c>
      <c r="AW6" s="36">
        <f t="shared" si="6"/>
        <v>213.89</v>
      </c>
      <c r="AX6" s="36">
        <f t="shared" si="6"/>
        <v>210.88</v>
      </c>
      <c r="AY6" s="36">
        <f t="shared" si="6"/>
        <v>915.5</v>
      </c>
      <c r="AZ6" s="36">
        <f t="shared" si="6"/>
        <v>963.24</v>
      </c>
      <c r="BA6" s="36">
        <f t="shared" si="6"/>
        <v>381.53</v>
      </c>
      <c r="BB6" s="36">
        <f t="shared" si="6"/>
        <v>391.54</v>
      </c>
      <c r="BC6" s="36">
        <f t="shared" si="6"/>
        <v>384.34</v>
      </c>
      <c r="BD6" s="35" t="str">
        <f>IF(BD7="","",IF(BD7="-","【-】","【"&amp;SUBSTITUTE(TEXT(BD7,"#,##0.00"),"-","△")&amp;"】"))</f>
        <v>【262.87】</v>
      </c>
      <c r="BE6" s="36">
        <f>IF(BE7="",NA(),BE7)</f>
        <v>615.66999999999996</v>
      </c>
      <c r="BF6" s="36">
        <f t="shared" ref="BF6:BN6" si="7">IF(BF7="",NA(),BF7)</f>
        <v>611.75</v>
      </c>
      <c r="BG6" s="36">
        <f t="shared" si="7"/>
        <v>608.28</v>
      </c>
      <c r="BH6" s="36">
        <f t="shared" si="7"/>
        <v>606.09</v>
      </c>
      <c r="BI6" s="36">
        <f t="shared" si="7"/>
        <v>601.07000000000005</v>
      </c>
      <c r="BJ6" s="36">
        <f t="shared" si="7"/>
        <v>404.78</v>
      </c>
      <c r="BK6" s="36">
        <f t="shared" si="7"/>
        <v>400.38</v>
      </c>
      <c r="BL6" s="36">
        <f t="shared" si="7"/>
        <v>393.27</v>
      </c>
      <c r="BM6" s="36">
        <f t="shared" si="7"/>
        <v>386.97</v>
      </c>
      <c r="BN6" s="36">
        <f t="shared" si="7"/>
        <v>380.58</v>
      </c>
      <c r="BO6" s="35" t="str">
        <f>IF(BO7="","",IF(BO7="-","【-】","【"&amp;SUBSTITUTE(TEXT(BO7,"#,##0.00"),"-","△")&amp;"】"))</f>
        <v>【270.87】</v>
      </c>
      <c r="BP6" s="36">
        <f>IF(BP7="",NA(),BP7)</f>
        <v>78.290000000000006</v>
      </c>
      <c r="BQ6" s="36">
        <f t="shared" ref="BQ6:BY6" si="8">IF(BQ7="",NA(),BQ7)</f>
        <v>76.77</v>
      </c>
      <c r="BR6" s="36">
        <f t="shared" si="8"/>
        <v>82.8</v>
      </c>
      <c r="BS6" s="36">
        <f t="shared" si="8"/>
        <v>80.09</v>
      </c>
      <c r="BT6" s="36">
        <f t="shared" si="8"/>
        <v>75.22</v>
      </c>
      <c r="BU6" s="36">
        <f t="shared" si="8"/>
        <v>98.07</v>
      </c>
      <c r="BV6" s="36">
        <f t="shared" si="8"/>
        <v>96.56</v>
      </c>
      <c r="BW6" s="36">
        <f t="shared" si="8"/>
        <v>100.47</v>
      </c>
      <c r="BX6" s="36">
        <f t="shared" si="8"/>
        <v>101.72</v>
      </c>
      <c r="BY6" s="36">
        <f t="shared" si="8"/>
        <v>102.38</v>
      </c>
      <c r="BZ6" s="35" t="str">
        <f>IF(BZ7="","",IF(BZ7="-","【-】","【"&amp;SUBSTITUTE(TEXT(BZ7,"#,##0.00"),"-","△")&amp;"】"))</f>
        <v>【105.59】</v>
      </c>
      <c r="CA6" s="36">
        <f>IF(CA7="",NA(),CA7)</f>
        <v>281.48</v>
      </c>
      <c r="CB6" s="36">
        <f t="shared" ref="CB6:CJ6" si="9">IF(CB7="",NA(),CB7)</f>
        <v>285.58999999999997</v>
      </c>
      <c r="CC6" s="36">
        <f t="shared" si="9"/>
        <v>265.95</v>
      </c>
      <c r="CD6" s="36">
        <f t="shared" si="9"/>
        <v>273.62</v>
      </c>
      <c r="CE6" s="36">
        <f t="shared" si="9"/>
        <v>292.57</v>
      </c>
      <c r="CF6" s="36">
        <f t="shared" si="9"/>
        <v>172.26</v>
      </c>
      <c r="CG6" s="36">
        <f t="shared" si="9"/>
        <v>177.14</v>
      </c>
      <c r="CH6" s="36">
        <f t="shared" si="9"/>
        <v>169.82</v>
      </c>
      <c r="CI6" s="36">
        <f t="shared" si="9"/>
        <v>168.2</v>
      </c>
      <c r="CJ6" s="36">
        <f t="shared" si="9"/>
        <v>168.67</v>
      </c>
      <c r="CK6" s="35" t="str">
        <f>IF(CK7="","",IF(CK7="-","【-】","【"&amp;SUBSTITUTE(TEXT(CK7,"#,##0.00"),"-","△")&amp;"】"))</f>
        <v>【163.27】</v>
      </c>
      <c r="CL6" s="36">
        <f>IF(CL7="",NA(),CL7)</f>
        <v>36.549999999999997</v>
      </c>
      <c r="CM6" s="36">
        <f t="shared" ref="CM6:CU6" si="10">IF(CM7="",NA(),CM7)</f>
        <v>36.159999999999997</v>
      </c>
      <c r="CN6" s="36">
        <f t="shared" si="10"/>
        <v>35.89</v>
      </c>
      <c r="CO6" s="36">
        <f t="shared" si="10"/>
        <v>35.700000000000003</v>
      </c>
      <c r="CP6" s="36">
        <f t="shared" si="10"/>
        <v>34.58</v>
      </c>
      <c r="CQ6" s="36">
        <f t="shared" si="10"/>
        <v>55.68</v>
      </c>
      <c r="CR6" s="36">
        <f t="shared" si="10"/>
        <v>55.64</v>
      </c>
      <c r="CS6" s="36">
        <f t="shared" si="10"/>
        <v>55.13</v>
      </c>
      <c r="CT6" s="36">
        <f t="shared" si="10"/>
        <v>54.77</v>
      </c>
      <c r="CU6" s="36">
        <f t="shared" si="10"/>
        <v>54.92</v>
      </c>
      <c r="CV6" s="35" t="str">
        <f>IF(CV7="","",IF(CV7="-","【-】","【"&amp;SUBSTITUTE(TEXT(CV7,"#,##0.00"),"-","△")&amp;"】"))</f>
        <v>【59.94】</v>
      </c>
      <c r="CW6" s="36">
        <f>IF(CW7="",NA(),CW7)</f>
        <v>94.7</v>
      </c>
      <c r="CX6" s="36">
        <f t="shared" ref="CX6:DF6" si="11">IF(CX7="",NA(),CX7)</f>
        <v>93.55</v>
      </c>
      <c r="CY6" s="36">
        <f t="shared" si="11"/>
        <v>90.79</v>
      </c>
      <c r="CZ6" s="36">
        <f t="shared" si="11"/>
        <v>88.87</v>
      </c>
      <c r="DA6" s="36">
        <f t="shared" si="11"/>
        <v>90.56</v>
      </c>
      <c r="DB6" s="36">
        <f t="shared" si="11"/>
        <v>83.18</v>
      </c>
      <c r="DC6" s="36">
        <f t="shared" si="11"/>
        <v>83.09</v>
      </c>
      <c r="DD6" s="36">
        <f t="shared" si="11"/>
        <v>83</v>
      </c>
      <c r="DE6" s="36">
        <f t="shared" si="11"/>
        <v>82.89</v>
      </c>
      <c r="DF6" s="36">
        <f t="shared" si="11"/>
        <v>82.66</v>
      </c>
      <c r="DG6" s="35" t="str">
        <f>IF(DG7="","",IF(DG7="-","【-】","【"&amp;SUBSTITUTE(TEXT(DG7,"#,##0.00"),"-","△")&amp;"】"))</f>
        <v>【90.22】</v>
      </c>
      <c r="DH6" s="36">
        <f>IF(DH7="",NA(),DH7)</f>
        <v>14.55</v>
      </c>
      <c r="DI6" s="36">
        <f t="shared" ref="DI6:DQ6" si="12">IF(DI7="",NA(),DI7)</f>
        <v>16.03</v>
      </c>
      <c r="DJ6" s="36">
        <f t="shared" si="12"/>
        <v>53.06</v>
      </c>
      <c r="DK6" s="36">
        <f t="shared" si="12"/>
        <v>55.23</v>
      </c>
      <c r="DL6" s="36">
        <f t="shared" si="12"/>
        <v>57.72</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6">
        <f t="shared" si="13"/>
        <v>11.18</v>
      </c>
      <c r="DV6" s="36">
        <f t="shared" si="13"/>
        <v>11.18</v>
      </c>
      <c r="DW6" s="36">
        <f t="shared" si="13"/>
        <v>10.85</v>
      </c>
      <c r="DX6" s="36">
        <f t="shared" si="13"/>
        <v>7.73</v>
      </c>
      <c r="DY6" s="36">
        <f t="shared" si="13"/>
        <v>8.8699999999999992</v>
      </c>
      <c r="DZ6" s="36">
        <f t="shared" si="13"/>
        <v>9.85</v>
      </c>
      <c r="EA6" s="36">
        <f t="shared" si="13"/>
        <v>9.7100000000000009</v>
      </c>
      <c r="EB6" s="36">
        <f t="shared" si="13"/>
        <v>12.79</v>
      </c>
      <c r="EC6" s="35" t="str">
        <f>IF(EC7="","",IF(EC7="-","【-】","【"&amp;SUBSTITUTE(TEXT(EC7,"#,##0.00"),"-","△")&amp;"】"))</f>
        <v>【15.00】</v>
      </c>
      <c r="ED6" s="35">
        <f>IF(ED7="",NA(),ED7)</f>
        <v>0</v>
      </c>
      <c r="EE6" s="35">
        <f t="shared" ref="EE6:EM6" si="14">IF(EE7="",NA(),EE7)</f>
        <v>0</v>
      </c>
      <c r="EF6" s="35">
        <f t="shared" si="14"/>
        <v>0</v>
      </c>
      <c r="EG6" s="35">
        <f t="shared" si="14"/>
        <v>0</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273210</v>
      </c>
      <c r="D7" s="38">
        <v>46</v>
      </c>
      <c r="E7" s="38">
        <v>1</v>
      </c>
      <c r="F7" s="38">
        <v>0</v>
      </c>
      <c r="G7" s="38">
        <v>1</v>
      </c>
      <c r="H7" s="38" t="s">
        <v>105</v>
      </c>
      <c r="I7" s="38" t="s">
        <v>106</v>
      </c>
      <c r="J7" s="38" t="s">
        <v>107</v>
      </c>
      <c r="K7" s="38" t="s">
        <v>108</v>
      </c>
      <c r="L7" s="38" t="s">
        <v>109</v>
      </c>
      <c r="M7" s="38"/>
      <c r="N7" s="39" t="s">
        <v>110</v>
      </c>
      <c r="O7" s="39">
        <v>55.83</v>
      </c>
      <c r="P7" s="39">
        <v>99.93</v>
      </c>
      <c r="Q7" s="39">
        <v>3996</v>
      </c>
      <c r="R7" s="39">
        <v>20457</v>
      </c>
      <c r="S7" s="39">
        <v>34.340000000000003</v>
      </c>
      <c r="T7" s="39">
        <v>595.72</v>
      </c>
      <c r="U7" s="39">
        <v>20311</v>
      </c>
      <c r="V7" s="39">
        <v>13.04</v>
      </c>
      <c r="W7" s="39">
        <v>1557.59</v>
      </c>
      <c r="X7" s="39">
        <v>87.93</v>
      </c>
      <c r="Y7" s="39">
        <v>86.18</v>
      </c>
      <c r="Z7" s="39">
        <v>93.79</v>
      </c>
      <c r="AA7" s="39">
        <v>92.79</v>
      </c>
      <c r="AB7" s="39">
        <v>88.96</v>
      </c>
      <c r="AC7" s="39">
        <v>107.57</v>
      </c>
      <c r="AD7" s="39">
        <v>106.55</v>
      </c>
      <c r="AE7" s="39">
        <v>110.01</v>
      </c>
      <c r="AF7" s="39">
        <v>111.21</v>
      </c>
      <c r="AG7" s="39">
        <v>111.71</v>
      </c>
      <c r="AH7" s="39">
        <v>114.35</v>
      </c>
      <c r="AI7" s="39">
        <v>93.02</v>
      </c>
      <c r="AJ7" s="39">
        <v>112.83</v>
      </c>
      <c r="AK7" s="39">
        <v>0</v>
      </c>
      <c r="AL7" s="39">
        <v>0</v>
      </c>
      <c r="AM7" s="39">
        <v>0</v>
      </c>
      <c r="AN7" s="39">
        <v>9.34</v>
      </c>
      <c r="AO7" s="39">
        <v>9.56</v>
      </c>
      <c r="AP7" s="39">
        <v>2.8</v>
      </c>
      <c r="AQ7" s="39">
        <v>1.93</v>
      </c>
      <c r="AR7" s="39">
        <v>1.72</v>
      </c>
      <c r="AS7" s="39">
        <v>0.79</v>
      </c>
      <c r="AT7" s="39">
        <v>636.49</v>
      </c>
      <c r="AU7" s="39">
        <v>529.20000000000005</v>
      </c>
      <c r="AV7" s="39">
        <v>235.41</v>
      </c>
      <c r="AW7" s="39">
        <v>213.89</v>
      </c>
      <c r="AX7" s="39">
        <v>210.88</v>
      </c>
      <c r="AY7" s="39">
        <v>915.5</v>
      </c>
      <c r="AZ7" s="39">
        <v>963.24</v>
      </c>
      <c r="BA7" s="39">
        <v>381.53</v>
      </c>
      <c r="BB7" s="39">
        <v>391.54</v>
      </c>
      <c r="BC7" s="39">
        <v>384.34</v>
      </c>
      <c r="BD7" s="39">
        <v>262.87</v>
      </c>
      <c r="BE7" s="39">
        <v>615.66999999999996</v>
      </c>
      <c r="BF7" s="39">
        <v>611.75</v>
      </c>
      <c r="BG7" s="39">
        <v>608.28</v>
      </c>
      <c r="BH7" s="39">
        <v>606.09</v>
      </c>
      <c r="BI7" s="39">
        <v>601.07000000000005</v>
      </c>
      <c r="BJ7" s="39">
        <v>404.78</v>
      </c>
      <c r="BK7" s="39">
        <v>400.38</v>
      </c>
      <c r="BL7" s="39">
        <v>393.27</v>
      </c>
      <c r="BM7" s="39">
        <v>386.97</v>
      </c>
      <c r="BN7" s="39">
        <v>380.58</v>
      </c>
      <c r="BO7" s="39">
        <v>270.87</v>
      </c>
      <c r="BP7" s="39">
        <v>78.290000000000006</v>
      </c>
      <c r="BQ7" s="39">
        <v>76.77</v>
      </c>
      <c r="BR7" s="39">
        <v>82.8</v>
      </c>
      <c r="BS7" s="39">
        <v>80.09</v>
      </c>
      <c r="BT7" s="39">
        <v>75.22</v>
      </c>
      <c r="BU7" s="39">
        <v>98.07</v>
      </c>
      <c r="BV7" s="39">
        <v>96.56</v>
      </c>
      <c r="BW7" s="39">
        <v>100.47</v>
      </c>
      <c r="BX7" s="39">
        <v>101.72</v>
      </c>
      <c r="BY7" s="39">
        <v>102.38</v>
      </c>
      <c r="BZ7" s="39">
        <v>105.59</v>
      </c>
      <c r="CA7" s="39">
        <v>281.48</v>
      </c>
      <c r="CB7" s="39">
        <v>285.58999999999997</v>
      </c>
      <c r="CC7" s="39">
        <v>265.95</v>
      </c>
      <c r="CD7" s="39">
        <v>273.62</v>
      </c>
      <c r="CE7" s="39">
        <v>292.57</v>
      </c>
      <c r="CF7" s="39">
        <v>172.26</v>
      </c>
      <c r="CG7" s="39">
        <v>177.14</v>
      </c>
      <c r="CH7" s="39">
        <v>169.82</v>
      </c>
      <c r="CI7" s="39">
        <v>168.2</v>
      </c>
      <c r="CJ7" s="39">
        <v>168.67</v>
      </c>
      <c r="CK7" s="39">
        <v>163.27000000000001</v>
      </c>
      <c r="CL7" s="39">
        <v>36.549999999999997</v>
      </c>
      <c r="CM7" s="39">
        <v>36.159999999999997</v>
      </c>
      <c r="CN7" s="39">
        <v>35.89</v>
      </c>
      <c r="CO7" s="39">
        <v>35.700000000000003</v>
      </c>
      <c r="CP7" s="39">
        <v>34.58</v>
      </c>
      <c r="CQ7" s="39">
        <v>55.68</v>
      </c>
      <c r="CR7" s="39">
        <v>55.64</v>
      </c>
      <c r="CS7" s="39">
        <v>55.13</v>
      </c>
      <c r="CT7" s="39">
        <v>54.77</v>
      </c>
      <c r="CU7" s="39">
        <v>54.92</v>
      </c>
      <c r="CV7" s="39">
        <v>59.94</v>
      </c>
      <c r="CW7" s="39">
        <v>94.7</v>
      </c>
      <c r="CX7" s="39">
        <v>93.55</v>
      </c>
      <c r="CY7" s="39">
        <v>90.79</v>
      </c>
      <c r="CZ7" s="39">
        <v>88.87</v>
      </c>
      <c r="DA7" s="39">
        <v>90.56</v>
      </c>
      <c r="DB7" s="39">
        <v>83.18</v>
      </c>
      <c r="DC7" s="39">
        <v>83.09</v>
      </c>
      <c r="DD7" s="39">
        <v>83</v>
      </c>
      <c r="DE7" s="39">
        <v>82.89</v>
      </c>
      <c r="DF7" s="39">
        <v>82.66</v>
      </c>
      <c r="DG7" s="39">
        <v>90.22</v>
      </c>
      <c r="DH7" s="39">
        <v>14.55</v>
      </c>
      <c r="DI7" s="39">
        <v>16.03</v>
      </c>
      <c r="DJ7" s="39">
        <v>53.06</v>
      </c>
      <c r="DK7" s="39">
        <v>55.23</v>
      </c>
      <c r="DL7" s="39">
        <v>57.72</v>
      </c>
      <c r="DM7" s="39">
        <v>38.07</v>
      </c>
      <c r="DN7" s="39">
        <v>39.06</v>
      </c>
      <c r="DO7" s="39">
        <v>46.66</v>
      </c>
      <c r="DP7" s="39">
        <v>47.46</v>
      </c>
      <c r="DQ7" s="39">
        <v>48.49</v>
      </c>
      <c r="DR7" s="39">
        <v>47.91</v>
      </c>
      <c r="DS7" s="39">
        <v>0</v>
      </c>
      <c r="DT7" s="39">
        <v>0</v>
      </c>
      <c r="DU7" s="39">
        <v>11.18</v>
      </c>
      <c r="DV7" s="39">
        <v>11.18</v>
      </c>
      <c r="DW7" s="39">
        <v>10.85</v>
      </c>
      <c r="DX7" s="39">
        <v>7.73</v>
      </c>
      <c r="DY7" s="39">
        <v>8.8699999999999992</v>
      </c>
      <c r="DZ7" s="39">
        <v>9.85</v>
      </c>
      <c r="EA7" s="39">
        <v>9.7100000000000009</v>
      </c>
      <c r="EB7" s="39">
        <v>12.79</v>
      </c>
      <c r="EC7" s="39">
        <v>15</v>
      </c>
      <c r="ED7" s="39">
        <v>0</v>
      </c>
      <c r="EE7" s="39">
        <v>0</v>
      </c>
      <c r="EF7" s="39">
        <v>0</v>
      </c>
      <c r="EG7" s="39">
        <v>0</v>
      </c>
      <c r="EH7" s="39">
        <v>0</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setup</cp:lastModifiedBy>
  <cp:lastPrinted>2018-02-21T01:24:54Z</cp:lastPrinted>
  <dcterms:created xsi:type="dcterms:W3CDTF">2017-12-25T01:32:04Z</dcterms:created>
  <dcterms:modified xsi:type="dcterms:W3CDTF">2018-02-21T01:24:55Z</dcterms:modified>
</cp:coreProperties>
</file>