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18"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<sst xmlns="http://schemas.openxmlformats.org/spreadsheetml/2006/main" count="1148" uniqueCount="606">
  <si>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</si>
  <si>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</si>
  <si>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</si>
  <si>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</si>
  <si>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</si>
  <si>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</si>
  <si>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</si>
  <si>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</si>
  <si>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</si>
  <si>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</si>
  <si>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</si>
  <si>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</si>
  <si>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</si>
  <si>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</si>
  <si>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</si>
  <si>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</si>
  <si>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</si>
  <si>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</si>
  <si>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</si>
  <si>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</si>
  <si>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</si>
  <si>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</si>
  <si>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</si>
  <si>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</si>
  <si>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</si>
  <si>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</si>
  <si>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</si>
  <si>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</si>
  <si>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</si>
  <si>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</si>
  <si>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</si>
  <si>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</si>
  <si>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</si>
  <si>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</si>
  <si>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</si>
  <si>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</si>
  <si>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</si>
  <si>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</si>
  <si>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</si>
  <si>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</si>
  <si>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</si>
  <si>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</si>
  <si>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</si>
  <si>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</si>
  <si>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</si>
  <si>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</si>
  <si>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</si>
  <si>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</si>
  <si>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</si>
  <si>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</si>
  <si>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</si>
  <si>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</si>
  <si>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</si>
  <si>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</si>
  <si>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</si>
  <si>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</si>
  <si>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</si>
  <si>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</si>
  <si>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</si>
  <si>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</si>
  <si>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</si>
  <si>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</si>
  <si>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</si>
  <si>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</si>
  <si>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</si>
  <si>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</si>
  <si>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</si>
  <si>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</si>
  <si>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</si>
  <si>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</si>
  <si>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</si>
  <si>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</si>
  <si>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</si>
  <si>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</si>
  <si>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</si>
  <si>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</si>
  <si>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</si>
  <si>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</si>
  <si>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</si>
  <si>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</si>
  <si>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</si>
  <si>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</si>
  <si>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</si>
  <si>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</si>
  <si>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</si>
  <si>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</si>
  <si>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</si>
  <si>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</si>
  <si>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</si>
  <si>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</si>
  <si>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</si>
  <si>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</si>
  <si>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</si>
  <si>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</si>
  <si>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</si>
  <si>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</si>
  <si>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</si>
  <si>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</si>
  <si>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</si>
  <si>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</si>
  <si>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</si>
  <si>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</si>
  <si>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</si>
  <si>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</si>
  <si>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</si>
  <si>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</si>
  <si>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</si>
  <si>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</si>
  <si>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</si>
  <si>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</si>
  <si>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</si>
  <si>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</si>
  <si>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</si>
  <si>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</si>
  <si>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</si>
  <si>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</si>
  <si>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</si>
  <si>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</si>
  <si>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</si>
  <si>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</si>
  <si>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</si>
  <si>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</si>
  <si>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</si>
  <si>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</si>
  <si>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</si>
  <si>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</si>
  <si>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</si>
  <si>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</si>
  <si>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</si>
  <si>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</si>
  <si>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</si>
  <si>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</si>
  <si>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</si>
  <si>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</si>
  <si>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</si>
  <si>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</si>
  <si>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</si>
  <si>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</si>
  <si>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</si>
  <si>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</si>
  <si>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</si>
  <si>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</si>
  <si>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</si>
  <si>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</si>
  <si>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</si>
  <si>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</si>
  <si>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</si>
  <si>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</si>
  <si>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</si>
  <si>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</si>
  <si>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</si>
  <si>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</si>
  <si>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</si>
  <si>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</si>
  <si>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</si>
  <si>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</si>
  <si>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</si>
  <si>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</si>
  <si>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</si>
  <si>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</si>
  <si>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</si>
  <si>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</si>
  <si>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</si>
  <si>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</si>
  <si>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</si>
  <si>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</si>
  <si>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</si>
  <si>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</si>
  <si>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</si>
  <si>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</si>
  <si>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</si>
  <si>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</si>
  <si>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</si>
  <si>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</si>
  <si>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</si>
  <si>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</si>
  <si>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</si>
  <si>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</si>
  <si>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</si>
  <si>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</si>
  <si>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</si>
  <si>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</si>
  <si>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</si>
  <si>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</si>
  <si>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</si>
  <si>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</si>
  <si>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</si>
  <si>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</si>
  <si>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</si>
  <si>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</si>
  <si>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</si>
  <si>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</si>
  <si>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</si>
  <si>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</si>
  <si>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</si>
  <si>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</si>
  <si>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</si>
  <si>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</si>
  <si>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</si>
  <si>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</si>
  <si>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</si>
  <si>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</si>
  <si>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</si>
  <si>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</si>
  <si>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</si>
  <si>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</si>
  <si>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</si>
  <si>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</si>
  <si>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</si>
  <si>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</si>
  <si>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大阪府豊能町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</si>
  <si>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</si>
  <si>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</si>
  <si>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</si>
  <si>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</si>
  <si>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</si>
  <si>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</si>
  <si>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</si>
  <si>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</si>
  <si>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</si>
  <si>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</si>
  <si>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</si>
  <si>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</si>
  <si>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</si>
  <si>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</si>
  <si>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</si>
  <si>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</si>
  <si>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</si>
  <si>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</si>
  <si>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</si>
  <si>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</si>
  <si>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</si>
  <si>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</si>
  <si>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</si>
  <si>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</si>
  <si>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</si>
  <si>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</si>
  <si>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</si>
  <si>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</si>
  <si>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</si>
  <si>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</si>
  <si>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</si>
  <si>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</si>
  <si>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</si>
  <si>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</si>
  <si>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</si>
  <si>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</si>
  <si>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</si>
  <si>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</si>
  <si>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</si>
  <si>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</si>
  <si>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</si>
  <si>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</si>
  <si>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</si>
  <si>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</si>
  <si>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</si>
  <si>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</si>
  <si>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</si>
  <si>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</si>
  <si>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</si>
  <si>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</si>
  <si>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</si>
  <si>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</si>
  <si>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</si>
  <si>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</si>
  <si>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</si>
  <si>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</si>
  <si>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</si>
  <si>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</si>
  <si>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</si>
  <si>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</si>
  <si>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</si>
  <si>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</si>
  <si>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</si>
  <si>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</si>
  <si>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</si>
  <si>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</si>
  <si>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</si>
  <si>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</si>
  <si>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</si>
  <si>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</si>
  <si>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</si>
  <si>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</si>
  <si>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</si>
  <si>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</si>
  <si>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</si>
  <si>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</si>
  <si>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</si>
  <si>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</si>
  <si>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</si>
  <si>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</si>
  <si>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</si>
  <si>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</si>
  <si>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</si>
  <si>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</si>
  <si>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</si>
  <si>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</si>
  <si>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</si>
  <si>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</si>
  <si>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</si>
  <si>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</si>
  <si>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</si>
  <si>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</si>
  <si>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</si>
  <si>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</si>
  <si>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</si>
  <si>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</si>
  <si>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</si>
  <si>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</si>
  <si>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</si>
  <si>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</si>
  <si>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</si>
  <si>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</si>
  <si>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</si>
  <si>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</si>
  <si>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</si>
  <si>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</si>
  <si>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</si>
  <si>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</si>
  <si>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</si>
  <si>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</si>
  <si>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</si>
  <si>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</si>
  <si>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</si>
  <si>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</si>
  <si>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</si>
  <si>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</si>
  <si>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</si>
  <si>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</si>
  <si>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</si>
  <si>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</si>
  <si>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</si>
  <si>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</si>
  <si>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</si>
  <si>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</si>
  <si>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</si>
  <si>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</si>
  <si>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</si>
  <si>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</si>
  <si>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</si>
  <si>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</si>
  <si>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</si>
  <si>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</si>
  <si>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</si>
  <si>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</si>
  <si>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</si>
  <si>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</si>
  <si>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</si>
  <si>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</si>
  <si>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</si>
  <si>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</si>
  <si>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</si>
  <si>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</si>
  <si>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</si>
  <si>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</si>
  <si>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</si>
  <si>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</si>
  <si>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</si>
  <si>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</si>
  <si>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</si>
  <si>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</si>
  <si>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</si>
  <si>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</si>
  <si>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大阪府豊能町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</si>
  <si>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</si>
  <si>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</si>
  <si>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</si>
  <si>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</si>
  <si>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</si>
  <si>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</si>
  <si>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</si>
  <si>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</si>
  <si>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</si>
  <si>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</si>
  <si>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</si>
  <si>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</si>
  <si>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</si>
  <si>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</si>
  <si>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</si>
  <si>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</si>
  <si>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</si>
  <si>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</si>
  <si>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</si>
  <si>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</si>
  <si>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</si>
  <si>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</si>
  <si>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</si>
  <si>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</si>
  <si>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</si>
  <si>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</si>
  <si>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</si>
  <si>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</si>
  <si>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</si>
  <si>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</si>
  <si>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</si>
  <si>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</si>
  <si>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</si>
  <si>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</si>
  <si>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</si>
  <si>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</si>
  <si>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</si>
  <si>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</si>
  <si>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</si>
  <si>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</si>
  <si>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</si>
  <si>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</si>
  <si>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</si>
  <si>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</si>
  <si>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</si>
  <si>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</si>
  <si>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</si>
  <si>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</si>
  <si>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</si>
  <si>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</si>
  <si>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</si>
  <si>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</si>
  <si>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</si>
  <si>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</si>
  <si>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</si>
  <si>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</si>
  <si>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</si>
  <si>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</si>
  <si>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</si>
  <si>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</si>
  <si>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</si>
  <si>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</si>
  <si>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</si>
  <si>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</si>
  <si>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</si>
  <si>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</si>
  <si>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</si>
  <si>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</si>
  <si>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</si>
  <si>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</si>
  <si>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</si>
  <si>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</si>
  <si>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</si>
  <si>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</si>
  <si>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</si>
  <si>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</si>
  <si>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</si>
  <si>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</si>
  <si>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</si>
  <si>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</si>
  <si>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</si>
  <si>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</si>
  <si>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</si>
  <si>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</si>
  <si>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</si>
  <si>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</si>
  <si>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</si>
  <si>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</si>
  <si>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</si>
  <si>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</si>
  <si>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</si>
  <si>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</si>
  <si>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</si>
  <si>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</si>
  <si>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</si>
  <si>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</si>
  <si>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</si>
  <si>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</si>
  <si>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</si>
  <si>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</si>
  <si>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</si>
  <si>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</si>
  <si>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</si>
  <si>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</si>
  <si>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</si>
  <si>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</si>
  <si>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</si>
  <si>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</si>
  <si>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</si>
  <si>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</si>
  <si>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</si>
  <si>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</si>
  <si>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</si>
  <si>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</si>
  <si>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</si>
  <si>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</si>
  <si>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</si>
  <si>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</si>
  <si>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</si>
  <si>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</si>
  <si>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</si>
  <si>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</si>
  <si>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</si>
  <si>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</si>
  <si>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</si>
  <si>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</si>
  <si>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</si>
  <si>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</si>
  <si>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</si>
  <si>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</si>
  <si>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</si>
  <si>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</si>
  <si>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</si>
  <si>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</si>
  <si>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</si>
  <si>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</si>
  <si>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</si>
  <si>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</si>
  <si>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</si>
  <si>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</si>
  <si>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</si>
  <si>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</si>
  <si>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</si>
  <si>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</si>
  <si>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</si>
  <si>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</si>
  <si>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</si>
  <si>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</si>
  <si>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</si>
  <si>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</si>
  <si>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</si>
  <si>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</si>
  <si>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</si>
  <si>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</si>
  <si>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</si>
  <si>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</si>
  <si>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</si>
  <si>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</si>
  <si>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</si>
  <si>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</si>
  <si>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</si>
  <si>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</si>
  <si>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</si>
  <si>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</si>
  <si>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</si>
  <si>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</si>
  <si>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</si>
  <si>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</si>
  <si>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</si>
  <si>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</si>
  <si>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</si>
  <si>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</si>
  <si>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</si>
  <si>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</si>
  <si>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</si>
  <si>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</si>
  <si>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</si>
  <si>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</si>
  <si>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</si>
  <si>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</si>
  <si>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</si>
  <si>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</si>
  <si>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</si>
  <si>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</si>
  <si>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</si>
  <si>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</si>
  <si>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</si>
  <si>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</si>
  <si>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</si>
  <si>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</si>
  <si>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</si>
  <si>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</si>
  <si>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</si>
  <si>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</si>
  <si>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0.50</t>
  </si>
  <si>
    <t>▲ 1.78</t>
  </si>
  <si>
    <t>▲ 10.84</t>
  </si>
  <si>
    <t>▲ 5.05</t>
  </si>
  <si>
    <t>介護保険特別会計事業勘定</t>
  </si>
  <si>
    <t>国民健康保険特別会計事業勘定</t>
  </si>
  <si>
    <t>一般会計</t>
  </si>
  <si>
    <t>下水道事業特別会計</t>
  </si>
  <si>
    <t>後期高齢者医療特別会計</t>
  </si>
  <si>
    <t>国民健康保険特別会計診療所施設勘定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</si>
  <si>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</si>
  <si>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</si>
  <si>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</si>
  <si>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</si>
  <si>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</si>
  <si>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</si>
  <si>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</si>
  <si>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</si>
  <si>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豊能郡環境施設組合（一般会計）</t>
    <rPh sb="0" eb="3">
      <t>トヨノグン</t>
    </rPh>
    <rPh sb="3" eb="5">
      <t>カンキョウ</t>
    </rPh>
    <rPh sb="5" eb="7">
      <t>シセツ</t>
    </rPh>
    <rPh sb="7" eb="9">
      <t>クミアイ</t>
    </rPh>
    <rPh sb="10" eb="12">
      <t>イッパン</t>
    </rPh>
    <rPh sb="12" eb="14">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</si>
  <si>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</si>
  <si>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大阪府後期高齢者広域連合（一般会計）</t>
    <rPh sb="0" eb="3">
      <t>オオサカフ</t>
    </rPh>
    <rPh sb="3" eb="5">
      <t>コウキ</t>
    </rPh>
    <rPh sb="5" eb="8">
      <t>コウレイシャ</t>
    </rPh>
    <rPh sb="8" eb="10">
      <t>コウイキ</t>
    </rPh>
    <rPh sb="10" eb="12">
      <t>レンゴウ</t>
    </rPh>
    <rPh sb="13" eb="15">
      <t>イッパン</t>
    </rPh>
    <rPh sb="15" eb="17">
      <t>カイケイ</t>
    </rPh>
    <phoneticPr fontId="2"/>
  </si>
  <si>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2"/>
  </si>
  <si>
    <t>大阪府後期高齢者医療広域連合（後期高齢者医療特別会計）</t>
    <phoneticPr fontId="2"/>
  </si>
  <si>
    <t>-</t>
    <phoneticPr fontId="2"/>
  </si>
  <si>
    <t>-</t>
    <phoneticPr fontId="2"/>
  </si>
  <si>
    <t>-</t>
    <phoneticPr fontId="2"/>
  </si>
  <si>
    <t>将来負担額(A)</t>
    <phoneticPr fontId="5"/>
  </si>
  <si>
    <t>うち、健全化法施行規則附則第三条に係る負担見込額</t>
    <phoneticPr fontId="5"/>
  </si>
  <si>
    <t>充当可能財源等(B)</t>
    <phoneticPr fontId="5"/>
  </si>
  <si>
    <t>(A)－(B)</t>
    <phoneticPr fontId="5"/>
  </si>
  <si>
    <t>退職金等引当基金</t>
    <rPh sb="0" eb="2">
      <t>タイショク</t>
    </rPh>
    <rPh sb="2" eb="3">
      <t>キン</t>
    </rPh>
    <rPh sb="3" eb="4">
      <t>トウ</t>
    </rPh>
    <rPh sb="4" eb="6">
      <t>ヒキアテ</t>
    </rPh>
    <rPh sb="6" eb="8">
      <t>キキン</t>
    </rPh>
    <phoneticPr fontId="5"/>
  </si>
  <si>
    <t>ふるさとづくり基金</t>
    <rPh sb="7" eb="9">
      <t>キキン</t>
    </rPh>
    <phoneticPr fontId="5"/>
  </si>
  <si>
    <t>公共施設整備基金</t>
    <rPh sb="0" eb="2">
      <t>コウキョウ</t>
    </rPh>
    <rPh sb="2" eb="4">
      <t>シセツ</t>
    </rPh>
    <rPh sb="4" eb="6">
      <t>セイビ</t>
    </rPh>
    <rPh sb="6" eb="8">
      <t>キキン</t>
    </rPh>
    <phoneticPr fontId="5"/>
  </si>
  <si>
    <t>旧吉川財産区基金</t>
    <rPh sb="0" eb="1">
      <t>キュウ</t>
    </rPh>
    <rPh sb="1" eb="3">
      <t>ヨシカワ</t>
    </rPh>
    <rPh sb="3" eb="5">
      <t>ザイサン</t>
    </rPh>
    <rPh sb="5" eb="6">
      <t>ク</t>
    </rPh>
    <rPh sb="6" eb="8">
      <t>キキン</t>
    </rPh>
    <phoneticPr fontId="5"/>
  </si>
  <si>
    <t>文化振興基金</t>
    <rPh sb="0" eb="2">
      <t>ブンカ</t>
    </rPh>
    <rPh sb="2" eb="4">
      <t>シンコウ</t>
    </rPh>
    <rPh sb="4" eb="6">
      <t>キキン</t>
    </rPh>
    <phoneticPr fontId="5"/>
  </si>
  <si>
    <t>大阪広域水道企業団
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</si>
  <si>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</si>
  <si>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</si>
  <si>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</si>
  <si>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は、平成28年度以降充当可能財源等が将来負担額を上回るため、分子が0となり、数値としては「-」表記となっています。地方交付税措置のある地方債を中心に借り入れを行ってきたことにより将来負担額が低くなってきたことが大きな要因ですが、町税を始めとする経常一般財源は減少傾向にあるため、充当可能基金は減少傾向にあります。　
　一方、本町の所有する公共施設は、人口急増期である昭和50年代に一気に整備されたもので、平成29年3月に策定した公共施設総合管理計画では、人口規模に応じた規模の適正化を図ることとしており、統廃合により施設の再配置を考える必要があります。
　なお、本町の将来負担比率は、分子の数値が0となり数値として現れないため、グラフ上、本町の数値は表示されていません。</t>
    <rPh sb="18" eb="20">
      <t>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</si>
  <si>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</si>
  <si>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</si>
  <si>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</si>
  <si>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</si>
  <si>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</si>
  <si>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</si>
  <si>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将来負担比率、実質公債費比率ともに類似団体内平均値に比べ低くなっています。
　実質公債費比率については、交付税措置のある地方債以外は発行しない方針により、起債発行額を抑制していること、一部事務組合の起債償還がほぼ完了に近づき、負担金の額が減少傾向にあること等が要因であると考えています。
　将来負担比率については、消防事務の委託などにより職員数が減少し退職手当負担見込額が減少したこと、一部事務組合の起債残高が減少したことなどにより平成28年度以降、分子が0となり、数値として計上されていません。
　今後、保幼小中一貫校整備に伴い借入残高が増加すると数値が悪化することも考えられます。</t>
    <rPh sb="251" eb="253">
      <t>コンゴ</t>
    </rPh>
    <rPh sb="256" eb="258">
      <t>ショウチュウ</t>
    </rPh>
    <rPh sb="258" eb="260">
      <t>イッカン</t>
    </rPh>
    <rPh sb="260" eb="261">
      <t>コウ</t>
    </rPh>
    <rPh sb="261" eb="263">
      <t>セイビ</t>
    </rPh>
    <rPh sb="264" eb="265">
      <t>トモナ</t>
    </rPh>
    <rPh sb="266" eb="268">
      <t>カリイレ</t>
    </rPh>
    <rPh sb="268" eb="270">
      <t>ザンダカ</t>
    </rPh>
    <rPh sb="271" eb="273">
      <t>ゾウカ</t>
    </rPh>
    <rPh sb="276" eb="278">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</si>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</sst>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B76F-470D-B5BE-8784A7EF01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20849</c:v>
                </c:pt>
                <c:pt idx="1">
                  <c:v>15519</c:v>
                </c:pt>
                <c:pt idx="2">
                  <c:v>30046</c:v>
                </c:pt>
                <c:pt idx="3">
                  <c:v>17421</c:v>
                </c:pt>
                <c:pt idx="4">
                  <c:v>25076</c:v>
                </c:pt>
              </c:numCache>
            </c:numRef>
          </c:val>
          <c:smooth val="0"/>
          <c:extLst>
            <c:ext xmlns:c16="http://schemas.microsoft.com/office/drawing/2014/chart" uri="{C3380CC4-5D6E-409C-BE32-E72D297353CC}">
              <c16:uniqueId val="{00000001-B76F-470D-B5BE-8784A7EF0174}"/>
            </c:ext>
          </c:extLst>
        </c:ser>
        <c:dLbls>
          <c:showLegendKey val="0"/>
          <c:showVal val="0"/>
          <c:showCatName val="0"/>
          <c:showSerName val="0"/>
          <c:showPercent val="0"/>
          <c:showBubbleSize val="0"/>
        </c:dLbls>
        <c:marker val="1"/>
        <c:smooth val="0"/>
        <c:axId val="478788840"/>
        <c:axId val="478791976"/>
      </c:lineChart>
      <c:catAx>
        <c:axId val="478788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791976"/>
        <c:crosses val="autoZero"/>
        <c:auto val="1"/>
        <c:lblAlgn val="ctr"/>
        <c:lblOffset val="100"/>
        <c:tickLblSkip val="1"/>
        <c:tickMarkSkip val="1"/>
        <c:noMultiLvlLbl val="0"/>
      </c:catAx>
      <c:valAx>
        <c:axId val="4787919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788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6.67</c:v>
                </c:pt>
                <c:pt idx="1">
                  <c:v>3.23</c:v>
                </c:pt>
                <c:pt idx="2">
                  <c:v>3.08</c:v>
                </c:pt>
                <c:pt idx="3">
                  <c:v>1.04</c:v>
                </c:pt>
                <c:pt idx="4">
                  <c:v>1.44</c:v>
                </c:pt>
              </c:numCache>
            </c:numRef>
          </c:val>
          <c:extLst>
            <c:ext xmlns:c16="http://schemas.microsoft.com/office/drawing/2014/chart" uri="{C3380CC4-5D6E-409C-BE32-E72D297353CC}">
              <c16:uniqueId val="{00000000-0975-412D-9FC5-8207053B0A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44.69</c:v>
                </c:pt>
                <c:pt idx="1">
                  <c:v>49.26</c:v>
                </c:pt>
                <c:pt idx="2">
                  <c:v>47.25</c:v>
                </c:pt>
                <c:pt idx="3">
                  <c:v>38.53</c:v>
                </c:pt>
                <c:pt idx="4">
                  <c:v>33.130000000000003</c:v>
                </c:pt>
              </c:numCache>
            </c:numRef>
          </c:val>
          <c:extLst>
            <c:ext xmlns:c16="http://schemas.microsoft.com/office/drawing/2014/chart" uri="{C3380CC4-5D6E-409C-BE32-E72D297353CC}">
              <c16:uniqueId val="{00000001-0975-412D-9FC5-8207053B0AEC}"/>
            </c:ext>
          </c:extLst>
        </c:ser>
        <c:dLbls>
          <c:showLegendKey val="0"/>
          <c:showVal val="0"/>
          <c:showCatName val="0"/>
          <c:showSerName val="0"/>
          <c:showPercent val="0"/>
          <c:showBubbleSize val="0"/>
        </c:dLbls>
        <c:gapWidth val="250"/>
        <c:overlap val="100"/>
        <c:axId val="476102152"/>
        <c:axId val="478795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4.45</c:v>
                </c:pt>
                <c:pt idx="1">
                  <c:v>-0.5</c:v>
                </c:pt>
                <c:pt idx="2">
                  <c:v>-1.78</c:v>
                </c:pt>
                <c:pt idx="3">
                  <c:v>-10.84</c:v>
                </c:pt>
                <c:pt idx="4">
                  <c:v>-5.05</c:v>
                </c:pt>
              </c:numCache>
            </c:numRef>
          </c:val>
          <c:smooth val="0"/>
          <c:extLst>
            <c:ext xmlns:c16="http://schemas.microsoft.com/office/drawing/2014/chart" uri="{C3380CC4-5D6E-409C-BE32-E72D297353CC}">
              <c16:uniqueId val="{00000002-0975-412D-9FC5-8207053B0AEC}"/>
            </c:ext>
          </c:extLst>
        </c:ser>
        <c:dLbls>
          <c:showLegendKey val="0"/>
          <c:showVal val="0"/>
          <c:showCatName val="0"/>
          <c:showSerName val="0"/>
          <c:showPercent val="0"/>
          <c:showBubbleSize val="0"/>
        </c:dLbls>
        <c:marker val="1"/>
        <c:smooth val="0"/>
        <c:axId val="476102152"/>
        <c:axId val="478795896"/>
      </c:lineChart>
      <c:catAx>
        <c:axId val="47610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795896"/>
        <c:crosses val="autoZero"/>
        <c:auto val="1"/>
        <c:lblAlgn val="ctr"/>
        <c:lblOffset val="100"/>
        <c:tickLblSkip val="1"/>
        <c:tickMarkSkip val="1"/>
        <c:noMultiLvlLbl val="0"/>
      </c:catAx>
      <c:valAx>
        <c:axId val="478795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0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12.97</c:v>
                </c:pt>
                <c:pt idx="2">
                  <c:v>#N/A</c:v>
                </c:pt>
                <c:pt idx="3">
                  <c:v>13.63</c:v>
                </c:pt>
                <c:pt idx="4">
                  <c:v>#N/A</c:v>
                </c:pt>
                <c:pt idx="5">
                  <c:v>12.01</c:v>
                </c:pt>
                <c:pt idx="6">
                  <c:v>#N/A</c:v>
                </c:pt>
                <c:pt idx="7">
                  <c:v>12.61</c:v>
                </c:pt>
                <c:pt idx="8">
                  <c:v>0</c:v>
                </c:pt>
                <c:pt idx="9">
                  <c:v>0</c:v>
                </c:pt>
              </c:numCache>
            </c:numRef>
          </c:val>
          <c:extLst>
            <c:ext xmlns:c16="http://schemas.microsoft.com/office/drawing/2014/chart" uri="{C3380CC4-5D6E-409C-BE32-E72D297353CC}">
              <c16:uniqueId val="{00000000-958B-43F3-9487-9F1EA9F417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8B-43F3-9487-9F1EA9F417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8B-43F3-9487-9F1EA9F417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8B-43F3-9487-9F1EA9F41729}"/>
            </c:ext>
          </c:extLst>
        </c:ser>
        <c:ser>
          <c:idx val="4"/>
          <c:order val="4"/>
          <c:tx>
            <c:strRef>
              <c:f>データシート!$A$31</c:f>
              <c:strCache>
                <c:ptCount val="1"/>
                <c:pt idx="0">
                  <c:v>国民健康保険特別会計診療所施設勘定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0.31</c:v>
                </c:pt>
                <c:pt idx="6">
                  <c:v>#N/A</c:v>
                </c:pt>
                <c:pt idx="7">
                  <c:v>0.11</c:v>
                </c:pt>
                <c:pt idx="8">
                  <c:v>#N/A</c:v>
                </c:pt>
                <c:pt idx="9">
                  <c:v>0.18</c:v>
                </c:pt>
              </c:numCache>
            </c:numRef>
          </c:val>
          <c:extLst>
            <c:ext xmlns:c16="http://schemas.microsoft.com/office/drawing/2014/chart" uri="{C3380CC4-5D6E-409C-BE32-E72D297353CC}">
              <c16:uniqueId val="{00000004-958B-43F3-9487-9F1EA9F4172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0.28000000000000003</c:v>
                </c:pt>
                <c:pt idx="4">
                  <c:v>#N/A</c:v>
                </c:pt>
                <c:pt idx="5">
                  <c:v>0.34</c:v>
                </c:pt>
                <c:pt idx="6">
                  <c:v>#N/A</c:v>
                </c:pt>
                <c:pt idx="7">
                  <c:v>0.35</c:v>
                </c:pt>
                <c:pt idx="8">
                  <c:v>#N/A</c:v>
                </c:pt>
                <c:pt idx="9">
                  <c:v>0.38</c:v>
                </c:pt>
              </c:numCache>
            </c:numRef>
          </c:val>
          <c:extLst>
            <c:ext xmlns:c16="http://schemas.microsoft.com/office/drawing/2014/chart" uri="{C3380CC4-5D6E-409C-BE32-E72D297353CC}">
              <c16:uniqueId val="{00000005-958B-43F3-9487-9F1EA9F4172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0.46</c:v>
                </c:pt>
                <c:pt idx="2">
                  <c:v>#N/A</c:v>
                </c:pt>
                <c:pt idx="3">
                  <c:v>0.77</c:v>
                </c:pt>
                <c:pt idx="4">
                  <c:v>#N/A</c:v>
                </c:pt>
                <c:pt idx="5">
                  <c:v>0.69</c:v>
                </c:pt>
                <c:pt idx="6">
                  <c:v>#N/A</c:v>
                </c:pt>
                <c:pt idx="7">
                  <c:v>0.65</c:v>
                </c:pt>
                <c:pt idx="8">
                  <c:v>#N/A</c:v>
                </c:pt>
                <c:pt idx="9">
                  <c:v>0.63</c:v>
                </c:pt>
              </c:numCache>
            </c:numRef>
          </c:val>
          <c:extLst>
            <c:ext xmlns:c16="http://schemas.microsoft.com/office/drawing/2014/chart" uri="{C3380CC4-5D6E-409C-BE32-E72D297353CC}">
              <c16:uniqueId val="{00000006-958B-43F3-9487-9F1EA9F417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6.66</c:v>
                </c:pt>
                <c:pt idx="2">
                  <c:v>#N/A</c:v>
                </c:pt>
                <c:pt idx="3">
                  <c:v>3.22</c:v>
                </c:pt>
                <c:pt idx="4">
                  <c:v>#N/A</c:v>
                </c:pt>
                <c:pt idx="5">
                  <c:v>3.07</c:v>
                </c:pt>
                <c:pt idx="6">
                  <c:v>#N/A</c:v>
                </c:pt>
                <c:pt idx="7">
                  <c:v>1.03</c:v>
                </c:pt>
                <c:pt idx="8">
                  <c:v>#N/A</c:v>
                </c:pt>
                <c:pt idx="9">
                  <c:v>1.43</c:v>
                </c:pt>
              </c:numCache>
            </c:numRef>
          </c:val>
          <c:extLst>
            <c:ext xmlns:c16="http://schemas.microsoft.com/office/drawing/2014/chart" uri="{C3380CC4-5D6E-409C-BE32-E72D297353CC}">
              <c16:uniqueId val="{00000007-958B-43F3-9487-9F1EA9F41729}"/>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c:v>
                </c:pt>
                <c:pt idx="2">
                  <c:v>#N/A</c:v>
                </c:pt>
                <c:pt idx="3">
                  <c:v>4.92</c:v>
                </c:pt>
                <c:pt idx="4">
                  <c:v>#N/A</c:v>
                </c:pt>
                <c:pt idx="5">
                  <c:v>5.71</c:v>
                </c:pt>
                <c:pt idx="6">
                  <c:v>#N/A</c:v>
                </c:pt>
                <c:pt idx="7">
                  <c:v>3.56</c:v>
                </c:pt>
                <c:pt idx="8">
                  <c:v>#N/A</c:v>
                </c:pt>
                <c:pt idx="9">
                  <c:v>1.84</c:v>
                </c:pt>
              </c:numCache>
            </c:numRef>
          </c:val>
          <c:extLst>
            <c:ext xmlns:c16="http://schemas.microsoft.com/office/drawing/2014/chart" uri="{C3380CC4-5D6E-409C-BE32-E72D297353CC}">
              <c16:uniqueId val="{00000008-958B-43F3-9487-9F1EA9F41729}"/>
            </c:ext>
          </c:extLst>
        </c:ser>
        <c:ser>
          <c:idx val="9"/>
          <c:order val="9"/>
          <c:tx>
            <c:strRef>
              <c:f>データシート!$A$36</c:f>
              <c:strCache>
                <c:ptCount val="1"/>
                <c:pt idx="0">
                  <c:v>介護保険特別会計事業勘定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2.3199999999999998</c:v>
                </c:pt>
                <c:pt idx="2">
                  <c:v>#N/A</c:v>
                </c:pt>
                <c:pt idx="3">
                  <c:v>3.79</c:v>
                </c:pt>
                <c:pt idx="4">
                  <c:v>#N/A</c:v>
                </c:pt>
                <c:pt idx="5">
                  <c:v>2.42</c:v>
                </c:pt>
                <c:pt idx="6">
                  <c:v>#N/A</c:v>
                </c:pt>
                <c:pt idx="7">
                  <c:v>3.02</c:v>
                </c:pt>
                <c:pt idx="8">
                  <c:v>#N/A</c:v>
                </c:pt>
                <c:pt idx="9">
                  <c:v>2.15</c:v>
                </c:pt>
              </c:numCache>
            </c:numRef>
          </c:val>
          <c:extLst>
            <c:ext xmlns:c16="http://schemas.microsoft.com/office/drawing/2014/chart" uri="{C3380CC4-5D6E-409C-BE32-E72D297353CC}">
              <c16:uniqueId val="{00000009-958B-43F3-9487-9F1EA9F41729}"/>
            </c:ext>
          </c:extLst>
        </c:ser>
        <c:dLbls>
          <c:showLegendKey val="0"/>
          <c:showVal val="0"/>
          <c:showCatName val="0"/>
          <c:showSerName val="0"/>
          <c:showPercent val="0"/>
          <c:showBubbleSize val="0"/>
        </c:dLbls>
        <c:gapWidth val="150"/>
        <c:overlap val="100"/>
        <c:axId val="487791352"/>
        <c:axId val="487789392"/>
      </c:barChart>
      <c:catAx>
        <c:axId val="48779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789392"/>
        <c:crosses val="autoZero"/>
        <c:auto val="1"/>
        <c:lblAlgn val="ctr"/>
        <c:lblOffset val="100"/>
        <c:tickLblSkip val="1"/>
        <c:tickMarkSkip val="1"/>
        <c:noMultiLvlLbl val="0"/>
      </c:catAx>
      <c:valAx>
        <c:axId val="48778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79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560</c:v>
                </c:pt>
                <c:pt idx="5">
                  <c:v>581</c:v>
                </c:pt>
                <c:pt idx="8">
                  <c:v>594</c:v>
                </c:pt>
                <c:pt idx="11">
                  <c:v>601</c:v>
                </c:pt>
                <c:pt idx="14">
                  <c:v>597</c:v>
                </c:pt>
              </c:numCache>
            </c:numRef>
          </c:val>
          <c:extLst>
            <c:ext xmlns:c16="http://schemas.microsoft.com/office/drawing/2014/chart" uri="{C3380CC4-5D6E-409C-BE32-E72D297353CC}">
              <c16:uniqueId val="{00000000-724B-4185-9BC7-A61187C82B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4B-4185-9BC7-A61187C82B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4B-4185-9BC7-A61187C82B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150</c:v>
                </c:pt>
                <c:pt idx="3">
                  <c:v>150</c:v>
                </c:pt>
                <c:pt idx="6">
                  <c:v>150</c:v>
                </c:pt>
                <c:pt idx="9">
                  <c:v>150</c:v>
                </c:pt>
                <c:pt idx="12">
                  <c:v>185</c:v>
                </c:pt>
              </c:numCache>
            </c:numRef>
          </c:val>
          <c:extLst>
            <c:ext xmlns:c16="http://schemas.microsoft.com/office/drawing/2014/chart" uri="{C3380CC4-5D6E-409C-BE32-E72D297353CC}">
              <c16:uniqueId val="{00000003-724B-4185-9BC7-A61187C82B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c:v>
                </c:pt>
                <c:pt idx="3">
                  <c:v>137</c:v>
                </c:pt>
                <c:pt idx="6">
                  <c:v>148</c:v>
                </c:pt>
                <c:pt idx="9">
                  <c:v>162</c:v>
                </c:pt>
                <c:pt idx="12">
                  <c:v>81</c:v>
                </c:pt>
              </c:numCache>
            </c:numRef>
          </c:val>
          <c:extLst>
            <c:ext xmlns:c16="http://schemas.microsoft.com/office/drawing/2014/chart" uri="{C3380CC4-5D6E-409C-BE32-E72D297353CC}">
              <c16:uniqueId val="{00000004-724B-4185-9BC7-A61187C82B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4B-4185-9BC7-A61187C82B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4B-4185-9BC7-A61187C82B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518</c:v>
                </c:pt>
                <c:pt idx="3">
                  <c:v>533</c:v>
                </c:pt>
                <c:pt idx="6">
                  <c:v>578</c:v>
                </c:pt>
                <c:pt idx="9">
                  <c:v>562</c:v>
                </c:pt>
                <c:pt idx="12">
                  <c:v>544</c:v>
                </c:pt>
              </c:numCache>
            </c:numRef>
          </c:val>
          <c:extLst>
            <c:ext xmlns:c16="http://schemas.microsoft.com/office/drawing/2014/chart" uri="{C3380CC4-5D6E-409C-BE32-E72D297353CC}">
              <c16:uniqueId val="{00000007-724B-4185-9BC7-A61187C82B24}"/>
            </c:ext>
          </c:extLst>
        </c:ser>
        <c:dLbls>
          <c:showLegendKey val="0"/>
          <c:showVal val="0"/>
          <c:showCatName val="0"/>
          <c:showSerName val="0"/>
          <c:showPercent val="0"/>
          <c:showBubbleSize val="0"/>
        </c:dLbls>
        <c:gapWidth val="100"/>
        <c:overlap val="100"/>
        <c:axId val="487792920"/>
        <c:axId val="48779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228</c:v>
                </c:pt>
                <c:pt idx="2">
                  <c:v>#N/A</c:v>
                </c:pt>
                <c:pt idx="3">
                  <c:v>#N/A</c:v>
                </c:pt>
                <c:pt idx="4">
                  <c:v>239</c:v>
                </c:pt>
                <c:pt idx="5">
                  <c:v>#N/A</c:v>
                </c:pt>
                <c:pt idx="6">
                  <c:v>#N/A</c:v>
                </c:pt>
                <c:pt idx="7">
                  <c:v>282</c:v>
                </c:pt>
                <c:pt idx="8">
                  <c:v>#N/A</c:v>
                </c:pt>
                <c:pt idx="9">
                  <c:v>#N/A</c:v>
                </c:pt>
                <c:pt idx="10">
                  <c:v>273</c:v>
                </c:pt>
                <c:pt idx="11">
                  <c:v>#N/A</c:v>
                </c:pt>
                <c:pt idx="12">
                  <c:v>#N/A</c:v>
                </c:pt>
                <c:pt idx="13">
                  <c:v>213</c:v>
                </c:pt>
                <c:pt idx="14">
                  <c:v>#N/A</c:v>
                </c:pt>
              </c:numCache>
            </c:numRef>
          </c:val>
          <c:smooth val="0"/>
          <c:extLst>
            <c:ext xmlns:c16="http://schemas.microsoft.com/office/drawing/2014/chart" uri="{C3380CC4-5D6E-409C-BE32-E72D297353CC}">
              <c16:uniqueId val="{00000008-724B-4185-9BC7-A61187C82B24}"/>
            </c:ext>
          </c:extLst>
        </c:ser>
        <c:dLbls>
          <c:showLegendKey val="0"/>
          <c:showVal val="0"/>
          <c:showCatName val="0"/>
          <c:showSerName val="0"/>
          <c:showPercent val="0"/>
          <c:showBubbleSize val="0"/>
        </c:dLbls>
        <c:marker val="1"/>
        <c:smooth val="0"/>
        <c:axId val="487792920"/>
        <c:axId val="487791744"/>
      </c:lineChart>
      <c:catAx>
        <c:axId val="48779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791744"/>
        <c:crosses val="autoZero"/>
        <c:auto val="1"/>
        <c:lblAlgn val="ctr"/>
        <c:lblOffset val="100"/>
        <c:tickLblSkip val="1"/>
        <c:tickMarkSkip val="1"/>
        <c:noMultiLvlLbl val="0"/>
      </c:catAx>
      <c:valAx>
        <c:axId val="48779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79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6748</c:v>
                </c:pt>
                <c:pt idx="5">
                  <c:v>6793</c:v>
                </c:pt>
                <c:pt idx="8">
                  <c:v>6552</c:v>
                </c:pt>
                <c:pt idx="11">
                  <c:v>6335</c:v>
                </c:pt>
                <c:pt idx="14">
                  <c:v>6137</c:v>
                </c:pt>
              </c:numCache>
            </c:numRef>
          </c:val>
          <c:extLst>
            <c:ext xmlns:c16="http://schemas.microsoft.com/office/drawing/2014/chart" uri="{C3380CC4-5D6E-409C-BE32-E72D297353CC}">
              <c16:uniqueId val="{00000000-BE4D-4440-82AD-F176A19160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4D-4440-82AD-F176A19160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3396</c:v>
                </c:pt>
                <c:pt idx="5">
                  <c:v>3651</c:v>
                </c:pt>
                <c:pt idx="8">
                  <c:v>3647</c:v>
                </c:pt>
                <c:pt idx="11">
                  <c:v>3197</c:v>
                </c:pt>
                <c:pt idx="14">
                  <c:v>3046</c:v>
                </c:pt>
              </c:numCache>
            </c:numRef>
          </c:val>
          <c:extLst>
            <c:ext xmlns:c16="http://schemas.microsoft.com/office/drawing/2014/chart" uri="{C3380CC4-5D6E-409C-BE32-E72D297353CC}">
              <c16:uniqueId val="{00000002-BE4D-4440-82AD-F176A19160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4D-4440-82AD-F176A19160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4D-4440-82AD-F176A19160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4D-4440-82AD-F176A19160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1920</c:v>
                </c:pt>
                <c:pt idx="3">
                  <c:v>1912</c:v>
                </c:pt>
                <c:pt idx="6">
                  <c:v>1916</c:v>
                </c:pt>
                <c:pt idx="9">
                  <c:v>1803</c:v>
                </c:pt>
                <c:pt idx="12">
                  <c:v>1619</c:v>
                </c:pt>
              </c:numCache>
            </c:numRef>
          </c:val>
          <c:extLst>
            <c:ext xmlns:c16="http://schemas.microsoft.com/office/drawing/2014/chart" uri="{C3380CC4-5D6E-409C-BE32-E72D297353CC}">
              <c16:uniqueId val="{00000006-BE4D-4440-82AD-F176A19160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912</c:v>
                </c:pt>
                <c:pt idx="3">
                  <c:v>775</c:v>
                </c:pt>
                <c:pt idx="6">
                  <c:v>637</c:v>
                </c:pt>
                <c:pt idx="9">
                  <c:v>496</c:v>
                </c:pt>
                <c:pt idx="12">
                  <c:v>682</c:v>
                </c:pt>
              </c:numCache>
            </c:numRef>
          </c:val>
          <c:extLst>
            <c:ext xmlns:c16="http://schemas.microsoft.com/office/drawing/2014/chart" uri="{C3380CC4-5D6E-409C-BE32-E72D297353CC}">
              <c16:uniqueId val="{00000007-BE4D-4440-82AD-F176A19160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1428</c:v>
                </c:pt>
                <c:pt idx="3">
                  <c:v>1357</c:v>
                </c:pt>
                <c:pt idx="6">
                  <c:v>1260</c:v>
                </c:pt>
                <c:pt idx="9">
                  <c:v>1284</c:v>
                </c:pt>
                <c:pt idx="12">
                  <c:v>806</c:v>
                </c:pt>
              </c:numCache>
            </c:numRef>
          </c:val>
          <c:extLst>
            <c:ext xmlns:c16="http://schemas.microsoft.com/office/drawing/2014/chart" uri="{C3380CC4-5D6E-409C-BE32-E72D297353CC}">
              <c16:uniqueId val="{00000008-BE4D-4440-82AD-F176A19160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4D-4440-82AD-F176A19160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6142</c:v>
                </c:pt>
                <c:pt idx="3">
                  <c:v>6035</c:v>
                </c:pt>
                <c:pt idx="6">
                  <c:v>6154</c:v>
                </c:pt>
                <c:pt idx="9">
                  <c:v>5943</c:v>
                </c:pt>
                <c:pt idx="12">
                  <c:v>5857</c:v>
                </c:pt>
              </c:numCache>
            </c:numRef>
          </c:val>
          <c:extLst>
            <c:ext xmlns:c16="http://schemas.microsoft.com/office/drawing/2014/chart" uri="{C3380CC4-5D6E-409C-BE32-E72D297353CC}">
              <c16:uniqueId val="{0000000A-BE4D-4440-82AD-F176A1916020}"/>
            </c:ext>
          </c:extLst>
        </c:ser>
        <c:dLbls>
          <c:showLegendKey val="0"/>
          <c:showVal val="0"/>
          <c:showCatName val="0"/>
          <c:showSerName val="0"/>
          <c:showPercent val="0"/>
          <c:showBubbleSize val="0"/>
        </c:dLbls>
        <c:gapWidth val="100"/>
        <c:overlap val="100"/>
        <c:axId val="487793312"/>
        <c:axId val="48778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4D-4440-82AD-F176A1916020}"/>
            </c:ext>
          </c:extLst>
        </c:ser>
        <c:dLbls>
          <c:showLegendKey val="0"/>
          <c:showVal val="0"/>
          <c:showCatName val="0"/>
          <c:showSerName val="0"/>
          <c:showPercent val="0"/>
          <c:showBubbleSize val="0"/>
        </c:dLbls>
        <c:marker val="1"/>
        <c:smooth val="0"/>
        <c:axId val="487793312"/>
        <c:axId val="487788608"/>
      </c:lineChart>
      <c:catAx>
        <c:axId val="4877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788608"/>
        <c:crosses val="autoZero"/>
        <c:auto val="1"/>
        <c:lblAlgn val="ctr"/>
        <c:lblOffset val="100"/>
        <c:tickLblSkip val="1"/>
        <c:tickMarkSkip val="1"/>
        <c:noMultiLvlLbl val="0"/>
      </c:catAx>
      <c:valAx>
        <c:axId val="48778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7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2140</c:v>
                </c:pt>
                <c:pt idx="1">
                  <c:v>1743</c:v>
                </c:pt>
                <c:pt idx="2">
                  <c:v>1497</c:v>
                </c:pt>
              </c:numCache>
            </c:numRef>
          </c:val>
          <c:extLst>
            <c:ext xmlns:c16="http://schemas.microsoft.com/office/drawing/2014/chart" uri="{C3380CC4-5D6E-409C-BE32-E72D297353CC}">
              <c16:uniqueId val="{00000000-3370-4CDD-9BF5-5AAED0CE2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370-4CDD-9BF5-5AAED0CE2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1018</c:v>
                </c:pt>
                <c:pt idx="1">
                  <c:v>884</c:v>
                </c:pt>
                <c:pt idx="2">
                  <c:v>940</c:v>
                </c:pt>
              </c:numCache>
            </c:numRef>
          </c:val>
          <c:extLst>
            <c:ext xmlns:c16="http://schemas.microsoft.com/office/drawing/2014/chart" uri="{C3380CC4-5D6E-409C-BE32-E72D297353CC}">
              <c16:uniqueId val="{00000002-3370-4CDD-9BF5-5AAED0CE2EAE}"/>
            </c:ext>
          </c:extLst>
        </c:ser>
        <c:dLbls>
          <c:showLegendKey val="0"/>
          <c:showVal val="0"/>
          <c:showCatName val="0"/>
          <c:showSerName val="0"/>
          <c:showPercent val="0"/>
          <c:showBubbleSize val="0"/>
        </c:dLbls>
        <c:gapWidth val="120"/>
        <c:overlap val="100"/>
        <c:axId val="487789784"/>
        <c:axId val="487792528"/>
      </c:barChart>
      <c:catAx>
        <c:axId val="48778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792528"/>
        <c:crosses val="autoZero"/>
        <c:auto val="1"/>
        <c:lblAlgn val="ctr"/>
        <c:lblOffset val="100"/>
        <c:tickLblSkip val="1"/>
        <c:tickMarkSkip val="1"/>
        <c:noMultiLvlLbl val="0"/>
      </c:catAx>
      <c:valAx>
        <c:axId val="487792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78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{14A81983-28F2-4CF8-AB5C-5309DABBD783}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87-47AD-AD7F-1163E3254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{BBF9F64F-D5B3-4AE1-AD88-3112459A3945}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7-47AD-AD7F-1163E3254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{E8506159-37A8-4DAA-86AB-D92C68F2A294}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7-47AD-AD7F-1163E3254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{4F728A41-213D-4BD0-A5A5-A608A8056A94}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7-47AD-AD7F-1163E3254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{0D239A63-D297-4C7D-BE9A-820A2BDB736D}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7-47AD-AD7F-1163E32543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{35839FDB-3187-479E-88A7-B6435CFC8452}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87-47AD-AD7F-1163E32543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{15630762-0208-4647-B706-E80E1C09D094}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87-47AD-AD7F-1163E32543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{DE6B3B9B-C914-4BC2-BB03-C91701810482}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87-47AD-AD7F-1163E32543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{3F73A41C-16FB-4D81-B4FC-B0CEE21B30D8}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87-47AD-AD7F-1163E3254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87-47AD-AD7F-1163E32543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{DE111F61-2507-4A94-9872-5EF180FEC3C3}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87-47AD-AD7F-1163E32543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{2256366D-3BAF-4981-B8B8-4BE36BA0ABC4}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7-47AD-AD7F-1163E3254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{6E802FFE-1BB4-447E-8B75-83B41B75AC19}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7-47AD-AD7F-1163E3254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{2E34925C-265E-4C0F-9C08-18EB25EB1D3A}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7-47AD-AD7F-1163E3254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{C25D2691-8A0E-4076-8FE3-04530ACCC24C}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7-47AD-AD7F-1163E32543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{D989FC35-1FD8-479E-8FE5-CE767B73A1DB}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87-47AD-AD7F-1163E32543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{1ABDB7D1-BFEA-40CC-AE04-DB77B07544E2}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87-47AD-AD7F-1163E32543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{AFC4A4F4-E3EF-4D62-9CD7-FFE2C1722019}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87-47AD-AD7F-1163E32543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{5B8DB1B0-F5BA-4475-A2EE-181E9A5C75DD}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87-47AD-AD7F-1163E3254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numCache>
            </c:numRef>
          </c:xVal>
          <c:yVal>
            <c:numRef>
              <c:f>公会計指標分析・財政指標組合せ分析表!$BP$55:$DC$55</c:f>
              <c:numCache>
                <c:formatCode>#,##0.0;"▲ "#,##0.0</c:formatCode>
                <c:ptCount val="40"/>
                <c:pt idx="8">
                  <c:v>32.9</c:v>
                </c:pt>
                <c:pt idx="16">
                  <c:v>28.5</c:v>
                </c:pt>
              </c:numCache>
            </c:numRef>
          </c:yVal>
          <c:smooth val="0"/>
          <c:extLst>
            <c:ext xmlns:c16="http://schemas.microsoft.com/office/drawing/2014/chart" uri="{C3380CC4-5D6E-409C-BE32-E72D297353CC}">
              <c16:uniqueId val="{00000013-1F87-47AD-AD7F-1163E32543A3}"/>
            </c:ext>
          </c:extLst>
        </c:ser>
        <c:dLbls>
          <c:showLegendKey val="0"/>
          <c:showVal val="1"/>
          <c:showCatName val="0"/>
          <c:showSerName val="0"/>
          <c:showPercent val="0"/>
          <c:showBubbleSize val="0"/>
        </c:dLbls>
        <c:axId val="46179840"/>
        <c:axId val="46181760"/>
      </c:scatterChart>
      <c:valAx>
        <c:axId val="46179840"/>
        <c:scaling>
          <c:orientation val="minMax"/>
          <c:max val="60"/>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00000000000003"/>
          <c:min val="2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{92BBAE1F-BAEC-4D20-9D7A-F909411B890C}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84-47D3-91F9-48EB691857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{D12ACC2A-8821-46F8-916E-6EE24A015334}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84-47D3-91F9-48EB691857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{E598AB3D-9365-4890-90CF-8916FCBA76A1}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84-47D3-91F9-48EB691857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{28AE0B0C-9EA3-4627-9D93-A3EE1E5A7F03}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84-47D3-91F9-48EB691857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{FAF1C6B6-DF2A-45A4-95A2-0FE6166A2B14}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84-47D3-91F9-48EB6918579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{DCCC0105-8508-441B-84F5-307066C79578}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84-47D3-91F9-48EB6918579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{3B46AD8F-9C0E-414D-ADD0-F45F827E7F0E}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84-47D3-91F9-48EB6918579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{4EECF9E6-F507-4A6F-8819-C4D368A87AF0}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84-47D3-91F9-48EB6918579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{CC93FA76-18BD-460B-BBCD-9A3DFC6EDE94}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84-47D3-91F9-48EB691857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5.6</c:v>
                </c:pt>
                <c:pt idx="16">
                  <c:v>6.2</c:v>
                </c:pt>
                <c:pt idx="24">
                  <c:v>6.7</c:v>
                </c:pt>
                <c:pt idx="32">
                  <c:v>6.5</c:v>
                </c:pt>
              </c:numCache>
            </c:numRef>
          </c:xVal>
          <c:yVal>
            <c:numRef>
              <c:f>公会計指標分析・財政指標組合せ分析表!$BP$73:$DC$73</c:f>
              <c:numCache>
                <c:formatCode>#,##0.0;"▲ "#,##0.0</c:formatCode>
                <c:ptCount val="40"/>
                <c:pt idx="0">
                  <c:v>6.2</c:v>
                </c:pt>
              </c:numCache>
            </c:numRef>
          </c:yVal>
          <c:smooth val="0"/>
          <c:extLst>
            <c:ext xmlns:c16="http://schemas.microsoft.com/office/drawing/2014/chart" uri="{C3380CC4-5D6E-409C-BE32-E72D297353CC}">
              <c16:uniqueId val="{00000009-F484-47D3-91F9-48EB691857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{2654E35D-6701-41F8-8352-EB8221F8C368}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84-47D3-91F9-48EB691857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{D03C2BCC-E647-40C9-88D0-8C9A4D5EAB22}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84-47D3-91F9-48EB691857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{7B76BADC-1E28-49B4-B50D-C50BC535E356}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84-47D3-91F9-48EB691857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{42F85EEE-0F81-43E5-8D30-168ED84228F9}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84-47D3-91F9-48EB691857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{2546F900-E4A6-4C79-AC5C-FB520C0193D0}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84-47D3-91F9-48EB691857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{A5760FDA-0571-4D71-A4DE-DFD7C9195386}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84-47D3-91F9-48EB691857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{64954DE6-E760-4812-98A6-CC6C165CBEF8}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84-47D3-91F9-48EB691857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{F217C10D-653E-4ED3-9707-99A81965EDCE}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84-47D3-91F9-48EB691857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{801FB408-4988-448A-8E89-4CD6F3D5483E}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84-47D3-91F9-48EB691857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F484-47D3-91F9-48EB6918579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交付税措置のある地方債のみ発行するという方針により、公債費の抑制に努めているため、元利償還金はほぼ一定の水準で推移している。</a:t>
          </a:r>
          <a:endPar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令和元年度に大阪広域水道企業団に統合を行ったことにより、「公営企業債の元利償還金に対する繰入金」は半減し、「組合等が起こした地方債の元利償還金に対する負担金等」は増加している。</a:t>
          </a:r>
          <a:endPar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中長期的な視点で見ると、老朽化した公共施設の整備が未完であるため、施設の再編・再配置を行い、整備にかかる費用を抑制し、公債費の抑制を図ることが重要となる。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mn-lt"/>
              <a:ea typeface="+mn-ea"/>
              <a:cs typeface="+mn-cs"/>
            </a:rPr>
            <a:t>　</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令和元年度の将来負担比率</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の分子</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大阪広域水道企業団に統合を行ったことにより、水</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道事業に係る公営企業債等</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将来</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繰入見込額は減少し、組合等負担等見込額が増加となったため、将来負担額合計としては、減少となった。充当可能な財源等も減少となり、分子全体としては、マイナスとなった。</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今後については、</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年度開校予定の小中一貫校の施設整備により、歳出増加が見込まれる。公共施設の再編・再配置や、</a:t>
          </a:r>
          <a:r>
            <a:rPr kumimoji="1"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事務事業の廃止、縮小などの見直しを行い、民間委託や民営化の推進、を行っていき、また再任用職員の活用など、人員の適正化を図り、歳出削減に努めていく。</a:t>
          </a:r>
          <a:endPar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年度は前年度繰越金の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相当額である</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百万円を財政調整基金に積み立てたものの、財源不足により財政調整基金を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470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百万円、退職金等引当基金を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百万円取り崩したため、基金全体として減少となった。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また、令和元年度は前年度繰越金の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相当額である</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百万円を財政調整基金に積み立てたものの、財源不足により財政調整基金を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百万円、退職金等引当基金を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百万円取り崩したため、基金全体として減少となった。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今後は任用基準の見直しや施設規模の適正化など、効率的な人員配置を図る。加えて、歳出削減の効果的な実施に努め、基金の取り崩しを可能な限り抑制していく。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・退職金等引当基金：退職手当</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・ふるさとづくり基金：ふるさとづくりの推進</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・旧吉川財産区基金：住民福祉の増進</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・文化振興基金：文化の振興</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令和元年度分</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・退職金等引当基金：財産運用収入を</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百万円積み立てたものの、定年退職者等の退職金に充当するため、</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百万円取り崩したことにより、残高が減少した。</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・ふるさとづくり基金：ふるさと寄附金を</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百万円積み立てたものの、東ときわ台小学校グラウンド整備など、ふるさとづくり関連事業に充当するため、</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百万円取り崩したことにより、残高が減少した。（端数の減少）</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・公共施設整備基金：豊寿荘浴室改修工事及び東能勢小学校屋上防水改修工事に充当するため、</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百万円取り崩したものの、土地開発基金廃止に伴い、</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百万円積み立てたことにより、残高が増加した。</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・旧吉川財産区基金：残高の増減なし</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・文化振興基金：残高の増減なし</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令和元年度から定年退職者がピークを迎え、退職金等引当基金の減少も想定されることから、更なる歳出削減の効果的な実施に努め、基金の取り崩しを可能な限り抑制していく。</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年度は前年度繰越金の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相当額である</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百万円を積み立てたものの、財源不足により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470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百万円取り崩したため、残高が減少した。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令和元年度は前年度繰越金の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相当額である</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百万円を積み立てたものの、財源不足により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百万円取り崩したため、残高が減少した。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今後は任用基準の見直しや施設規模の適正化など、効率的な人員配置を図る。加えて、歳出削減の効果的な実施に努め、基金の取り崩しを可能な限り抑制していく。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年度から令和元年度について増減なし。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現時点では、積立て及び取崩しの予定なし。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有形固定資産減価償却率は、類似団体内平均値とほぼ同じとなっています。</a:t>
          </a:r>
          <a:endPar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本町所有施設の特徴として、人口急増期の昭和</a:t>
          </a:r>
          <a:r>
            <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年代に建築された建物が多くなっています。平成</a:t>
          </a:r>
          <a:r>
            <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月に策定した公共施設等総合管理計画では、それらの全てを維持していくことは困難であるため、現在の人口に応じた規模の適正化を図るとしており、施設を早急に整理し、再配置を考える必要があります。</a:t>
          </a:r>
          <a:endPar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及び令和元年度決算</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に係る固定資産台帳については、</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及び令和元年度</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の当該団体値等は表示されていません。</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1" name="直線コネクタ 70"/>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2"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3" name="直線コネクタ 72"/>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6"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フローチャート: 判断 76"/>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8" name="フローチャート: 判断 77"/>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0" name="フローチャート: 判断 79"/>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1" name="フローチャート: 判断 80"/>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106257</xdr:rowOff>
    </xdr:from>
    <xdr:to>
      <xdr:col>15</xdr:col>
      <xdr:colOff>187325</xdr:colOff>
      <xdr:row>31</xdr:row>
      <xdr:rowOff>36407</xdr:rowOff>
    </xdr:to>
    <xdr:sp macro="" textlink="">
      <xdr:nvSpPr>
        <xdr:cNvPr id="87" name="楕円 86"/>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8" name="楕円 87"/>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157057</xdr:rowOff>
    </xdr:to>
    <xdr:cxnSp macro="">
      <xdr:nvCxnSpPr>
        <xdr:cNvPr id="89" name="直線コネクタ 88"/>
        <xdr:cNvCxnSpPr/>
      </xdr:nvCxnSpPr>
      <xdr:spPr>
        <a:xfrm>
          <a:off x="2527300" y="601450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0"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1"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2"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3"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4" name="n_2main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141410</xdr:rowOff>
    </xdr:from>
    <xdr:ext cx="405111" cy="259045"/>
    <xdr:sp macro="" textlink="">
      <xdr:nvSpPr>
        <xdr:cNvPr id="95" name="n_3mainValue有形固定資産減価償却率"/>
        <xdr:cNvSpPr txBox="1"/>
      </xdr:nvSpPr>
      <xdr:spPr>
        <a:xfrm>
          <a:off x="2324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本町の債務償還比率は、類似団体内平均値と比べ、高くなっています。</a:t>
          </a:r>
          <a:endPar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では、交付税措置のある地方債を中心に借入を行っており、将来負担額は、比較的少ないと想定しています。しかし、人口減少や高齢化等により経常一般財源が減少傾向にあるとともに、退職手当の増加等により、経常経費充当一般財源も増加傾向にあります。結果として分子の数値は低いですが、それ以上に分母の数値が低いことが要因であると考えています。</a:t>
          </a:r>
          <a:endParaRPr kumimoji="1"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今後は、行財政改革等により、経常経費の削減により一層取り組んでいきます。</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7"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2" name="フローチャート: 判断 131"/>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122352</xdr:rowOff>
    </xdr:from>
    <xdr:to>
      <xdr:col>76</xdr:col>
      <xdr:colOff>73025</xdr:colOff>
      <xdr:row>32</xdr:row>
      <xdr:rowOff>52502</xdr:rowOff>
    </xdr:to>
    <xdr:sp macro="" textlink="">
      <xdr:nvSpPr>
        <xdr:cNvPr id="138" name="楕円 137"/>
        <xdr:cNvSpPr/>
      </xdr:nvSpPr>
      <xdr:spPr>
        <a:xfrm>
          <a:off x="147447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100779</xdr:rowOff>
    </xdr:from>
    <xdr:ext cx="560923" cy="259045"/>
    <xdr:sp macro="" textlink="">
      <xdr:nvSpPr>
        <xdr:cNvPr id="139" name="債務償還比率該当値テキスト"/>
        <xdr:cNvSpPr txBox="1"/>
      </xdr:nvSpPr>
      <xdr:spPr>
        <a:xfrm>
          <a:off x="14846300" y="6187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120218</xdr:rowOff>
    </xdr:from>
    <xdr:to>
      <xdr:col>72</xdr:col>
      <xdr:colOff>123825</xdr:colOff>
      <xdr:row>31</xdr:row>
      <xdr:rowOff>50368</xdr:rowOff>
    </xdr:to>
    <xdr:sp macro="" textlink="">
      <xdr:nvSpPr>
        <xdr:cNvPr id="140" name="楕円 139"/>
        <xdr:cNvSpPr/>
      </xdr:nvSpPr>
      <xdr:spPr>
        <a:xfrm>
          <a:off x="14033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171018</xdr:rowOff>
    </xdr:from>
    <xdr:to>
      <xdr:col>76</xdr:col>
      <xdr:colOff>22225</xdr:colOff>
      <xdr:row>32</xdr:row>
      <xdr:rowOff>1702</xdr:rowOff>
    </xdr:to>
    <xdr:cxnSp macro="">
      <xdr:nvCxnSpPr>
        <xdr:cNvPr id="141" name="直線コネクタ 140"/>
        <xdr:cNvCxnSpPr/>
      </xdr:nvCxnSpPr>
      <xdr:spPr>
        <a:xfrm>
          <a:off x="14084300" y="6086043"/>
          <a:ext cx="7112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27468</xdr:rowOff>
    </xdr:from>
    <xdr:to>
      <xdr:col>68</xdr:col>
      <xdr:colOff>123825</xdr:colOff>
      <xdr:row>30</xdr:row>
      <xdr:rowOff>129068</xdr:rowOff>
    </xdr:to>
    <xdr:sp macro="" textlink="">
      <xdr:nvSpPr>
        <xdr:cNvPr id="142" name="楕円 141"/>
        <xdr:cNvSpPr/>
      </xdr:nvSpPr>
      <xdr:spPr>
        <a:xfrm>
          <a:off x="13271500" y="59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78268</xdr:rowOff>
    </xdr:from>
    <xdr:to>
      <xdr:col>72</xdr:col>
      <xdr:colOff>73025</xdr:colOff>
      <xdr:row>30</xdr:row>
      <xdr:rowOff>171018</xdr:rowOff>
    </xdr:to>
    <xdr:cxnSp macro="">
      <xdr:nvCxnSpPr>
        <xdr:cNvPr id="143" name="直線コネクタ 142"/>
        <xdr:cNvCxnSpPr/>
      </xdr:nvCxnSpPr>
      <xdr:spPr>
        <a:xfrm>
          <a:off x="13322300" y="5993293"/>
          <a:ext cx="762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52598</xdr:rowOff>
    </xdr:from>
    <xdr:to>
      <xdr:col>64</xdr:col>
      <xdr:colOff>123825</xdr:colOff>
      <xdr:row>30</xdr:row>
      <xdr:rowOff>154198</xdr:rowOff>
    </xdr:to>
    <xdr:sp macro="" textlink="">
      <xdr:nvSpPr>
        <xdr:cNvPr id="144" name="楕円 143"/>
        <xdr:cNvSpPr/>
      </xdr:nvSpPr>
      <xdr:spPr>
        <a:xfrm>
          <a:off x="12509500" y="59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78268</xdr:rowOff>
    </xdr:from>
    <xdr:to>
      <xdr:col>68</xdr:col>
      <xdr:colOff>73025</xdr:colOff>
      <xdr:row>30</xdr:row>
      <xdr:rowOff>103398</xdr:rowOff>
    </xdr:to>
    <xdr:cxnSp macro="">
      <xdr:nvCxnSpPr>
        <xdr:cNvPr id="145" name="直線コネクタ 144"/>
        <xdr:cNvCxnSpPr/>
      </xdr:nvCxnSpPr>
      <xdr:spPr>
        <a:xfrm flipV="1">
          <a:off x="12560300" y="5993293"/>
          <a:ext cx="762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117135</xdr:rowOff>
    </xdr:from>
    <xdr:to>
      <xdr:col>60</xdr:col>
      <xdr:colOff>123825</xdr:colOff>
      <xdr:row>30</xdr:row>
      <xdr:rowOff>47285</xdr:rowOff>
    </xdr:to>
    <xdr:sp macro="" textlink="">
      <xdr:nvSpPr>
        <xdr:cNvPr id="146" name="楕円 145"/>
        <xdr:cNvSpPr/>
      </xdr:nvSpPr>
      <xdr:spPr>
        <a:xfrm>
          <a:off x="11747500" y="5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167935</xdr:rowOff>
    </xdr:from>
    <xdr:to>
      <xdr:col>64</xdr:col>
      <xdr:colOff>73025</xdr:colOff>
      <xdr:row>30</xdr:row>
      <xdr:rowOff>103398</xdr:rowOff>
    </xdr:to>
    <xdr:cxnSp macro="">
      <xdr:nvCxnSpPr>
        <xdr:cNvPr id="147" name="直線コネクタ 146"/>
        <xdr:cNvCxnSpPr/>
      </xdr:nvCxnSpPr>
      <xdr:spPr>
        <a:xfrm>
          <a:off x="11798300" y="5911510"/>
          <a:ext cx="762000" cy="10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8"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9"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0"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1"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41495</xdr:rowOff>
    </xdr:from>
    <xdr:ext cx="469744" cy="259045"/>
    <xdr:sp macro="" textlink="">
      <xdr:nvSpPr>
        <xdr:cNvPr id="152" name="n_1mainValue債務償還比率"/>
        <xdr:cNvSpPr txBox="1"/>
      </xdr:nvSpPr>
      <xdr:spPr>
        <a:xfrm>
          <a:off x="13836727" y="61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120195</xdr:rowOff>
    </xdr:from>
    <xdr:ext cx="469744" cy="259045"/>
    <xdr:sp macro="" textlink="">
      <xdr:nvSpPr>
        <xdr:cNvPr id="153" name="n_2mainValue債務償還比率"/>
        <xdr:cNvSpPr txBox="1"/>
      </xdr:nvSpPr>
      <xdr:spPr>
        <a:xfrm>
          <a:off x="13087427" y="60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145325</xdr:rowOff>
    </xdr:from>
    <xdr:ext cx="469744" cy="259045"/>
    <xdr:sp macro="" textlink="">
      <xdr:nvSpPr>
        <xdr:cNvPr id="154" name="n_3mainValue債務償還比率"/>
        <xdr:cNvSpPr txBox="1"/>
      </xdr:nvSpPr>
      <xdr:spPr>
        <a:xfrm>
          <a:off x="12325427" y="60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38412</xdr:rowOff>
    </xdr:from>
    <xdr:ext cx="469744" cy="259045"/>
    <xdr:sp macro="" textlink="">
      <xdr:nvSpPr>
        <xdr:cNvPr id="155" name="n_4mainValue債務償還比率"/>
        <xdr:cNvSpPr txBox="1"/>
      </xdr:nvSpPr>
      <xdr:spPr>
        <a:xfrm>
          <a:off x="11563427" y="5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2540</xdr:rowOff>
    </xdr:from>
    <xdr:to>
      <xdr:col>15</xdr:col>
      <xdr:colOff>101600</xdr:colOff>
      <xdr:row>37</xdr:row>
      <xdr:rowOff>104140</xdr:rowOff>
    </xdr:to>
    <xdr:sp macro="" textlink="">
      <xdr:nvSpPr>
        <xdr:cNvPr id="73" name="楕円 72"/>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4" name="楕円 73"/>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53340</xdr:rowOff>
    </xdr:to>
    <xdr:cxnSp macro="">
      <xdr:nvCxnSpPr>
        <xdr:cNvPr id="75" name="直線コネクタ 74"/>
        <xdr:cNvCxnSpPr/>
      </xdr:nvCxnSpPr>
      <xdr:spPr>
        <a:xfrm>
          <a:off x="2019300" y="636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77"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78"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79"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0"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1" name="n_3mainValue【道路】&#10;有形固定資産減価償却率"/>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3" name="直線コネクタ 102"/>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4"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5" name="直線コネクタ 104"/>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6"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07" name="直線コネクタ 106"/>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08" name="【道路】&#10;一人当たり延長平均値テキスト"/>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09" name="フローチャート: 判断 108"/>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0" name="フローチャート: 判断 109"/>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1" name="フローチャート: 判断 110"/>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2" name="フローチャート: 判断 111"/>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3" name="フローチャート: 判断 112"/>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76141</xdr:rowOff>
    </xdr:from>
    <xdr:to>
      <xdr:col>46</xdr:col>
      <xdr:colOff>38100</xdr:colOff>
      <xdr:row>42</xdr:row>
      <xdr:rowOff>6291</xdr:rowOff>
    </xdr:to>
    <xdr:sp macro="" textlink="">
      <xdr:nvSpPr>
        <xdr:cNvPr id="119" name="楕円 118"/>
        <xdr:cNvSpPr/>
      </xdr:nvSpPr>
      <xdr:spPr>
        <a:xfrm>
          <a:off x="8699500" y="71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75945</xdr:rowOff>
    </xdr:from>
    <xdr:to>
      <xdr:col>41</xdr:col>
      <xdr:colOff>101600</xdr:colOff>
      <xdr:row>42</xdr:row>
      <xdr:rowOff>6095</xdr:rowOff>
    </xdr:to>
    <xdr:sp macro="" textlink="">
      <xdr:nvSpPr>
        <xdr:cNvPr id="120" name="楕円 119"/>
        <xdr:cNvSpPr/>
      </xdr:nvSpPr>
      <xdr:spPr>
        <a:xfrm>
          <a:off x="7810500" y="71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126745</xdr:rowOff>
    </xdr:from>
    <xdr:to>
      <xdr:col>45</xdr:col>
      <xdr:colOff>177800</xdr:colOff>
      <xdr:row>41</xdr:row>
      <xdr:rowOff>126941</xdr:rowOff>
    </xdr:to>
    <xdr:cxnSp macro="">
      <xdr:nvCxnSpPr>
        <xdr:cNvPr id="121" name="直線コネクタ 120"/>
        <xdr:cNvCxnSpPr/>
      </xdr:nvCxnSpPr>
      <xdr:spPr>
        <a:xfrm>
          <a:off x="7861300" y="715619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2"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3"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24"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25"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168868</xdr:rowOff>
    </xdr:from>
    <xdr:ext cx="469744" cy="259045"/>
    <xdr:sp macro="" textlink="">
      <xdr:nvSpPr>
        <xdr:cNvPr id="126" name="n_2mainValue【道路】&#10;一人当たり延長"/>
        <xdr:cNvSpPr txBox="1"/>
      </xdr:nvSpPr>
      <xdr:spPr>
        <a:xfrm>
          <a:off x="8515427" y="719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168672</xdr:rowOff>
    </xdr:from>
    <xdr:ext cx="469744" cy="259045"/>
    <xdr:sp macro="" textlink="">
      <xdr:nvSpPr>
        <xdr:cNvPr id="127" name="n_3mainValue【道路】&#10;一人当たり延長"/>
        <xdr:cNvSpPr txBox="1"/>
      </xdr:nvSpPr>
      <xdr:spPr>
        <a:xfrm>
          <a:off x="7626427" y="719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53" name="直線コネクタ 152"/>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4"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5" name="直線コネクタ 15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56"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57" name="直線コネクタ 156"/>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58"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59" name="フローチャート: 判断 158"/>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0" name="フローチャート: 判断 159"/>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1" name="フローチャート: 判断 160"/>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2" name="フローチャート: 判断 161"/>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63" name="フローチャート: 判断 162"/>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37374</xdr:rowOff>
    </xdr:from>
    <xdr:to>
      <xdr:col>15</xdr:col>
      <xdr:colOff>101600</xdr:colOff>
      <xdr:row>62</xdr:row>
      <xdr:rowOff>138974</xdr:rowOff>
    </xdr:to>
    <xdr:sp macro="" textlink="">
      <xdr:nvSpPr>
        <xdr:cNvPr id="169" name="楕円 168"/>
        <xdr:cNvSpPr/>
      </xdr:nvSpPr>
      <xdr:spPr>
        <a:xfrm>
          <a:off x="2857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70" name="楕円 169"/>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88174</xdr:rowOff>
    </xdr:to>
    <xdr:cxnSp macro="">
      <xdr:nvCxnSpPr>
        <xdr:cNvPr id="171" name="直線コネクタ 170"/>
        <xdr:cNvCxnSpPr/>
      </xdr:nvCxnSpPr>
      <xdr:spPr>
        <a:xfrm>
          <a:off x="2019300" y="106919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72"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73"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74"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75"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176" name="n_2mainValue【橋りょう・トンネル】&#10;有形固定資産減価償却率"/>
        <xdr:cNvSpPr txBox="1"/>
      </xdr:nvSpPr>
      <xdr:spPr>
        <a:xfrm>
          <a:off x="2705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177" name="n_3mainValue【橋りょう・トンネル】&#10;有形固定資産減価償却率"/>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9" name="テキスト ボックス 18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1" name="テキスト ボックス 19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3" name="テキスト ボックス 19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5" name="テキスト ボックス 19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7" name="テキスト ボックス 19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9" name="テキスト ボックス 19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03" name="直線コネクタ 202"/>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04"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05" name="直線コネクタ 204"/>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06"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07" name="直線コネクタ 206"/>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08" name="【橋りょう・トンネル】&#10;一人当たり有形固定資産（償却資産）額平均値テキスト"/>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09" name="フローチャート: 判断 208"/>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0" name="フローチャート: 判断 209"/>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11" name="フローチャート: 判断 210"/>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12" name="フローチャート: 判断 211"/>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13" name="フローチャート: 判断 212"/>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45469</xdr:rowOff>
    </xdr:from>
    <xdr:to>
      <xdr:col>46</xdr:col>
      <xdr:colOff>38100</xdr:colOff>
      <xdr:row>64</xdr:row>
      <xdr:rowOff>147069</xdr:rowOff>
    </xdr:to>
    <xdr:sp macro="" textlink="">
      <xdr:nvSpPr>
        <xdr:cNvPr id="219" name="楕円 218"/>
        <xdr:cNvSpPr/>
      </xdr:nvSpPr>
      <xdr:spPr>
        <a:xfrm>
          <a:off x="8699500" y="11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46194</xdr:rowOff>
    </xdr:from>
    <xdr:to>
      <xdr:col>41</xdr:col>
      <xdr:colOff>101600</xdr:colOff>
      <xdr:row>64</xdr:row>
      <xdr:rowOff>147794</xdr:rowOff>
    </xdr:to>
    <xdr:sp macro="" textlink="">
      <xdr:nvSpPr>
        <xdr:cNvPr id="220" name="楕円 219"/>
        <xdr:cNvSpPr/>
      </xdr:nvSpPr>
      <xdr:spPr>
        <a:xfrm>
          <a:off x="7810500" y="110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96269</xdr:rowOff>
    </xdr:from>
    <xdr:to>
      <xdr:col>45</xdr:col>
      <xdr:colOff>177800</xdr:colOff>
      <xdr:row>64</xdr:row>
      <xdr:rowOff>96994</xdr:rowOff>
    </xdr:to>
    <xdr:cxnSp macro="">
      <xdr:nvCxnSpPr>
        <xdr:cNvPr id="221" name="直線コネクタ 220"/>
        <xdr:cNvCxnSpPr/>
      </xdr:nvCxnSpPr>
      <xdr:spPr>
        <a:xfrm flipV="1">
          <a:off x="7861300" y="11069069"/>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22"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23"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24"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25"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138196</xdr:rowOff>
    </xdr:from>
    <xdr:ext cx="599010" cy="259045"/>
    <xdr:sp macro="" textlink="">
      <xdr:nvSpPr>
        <xdr:cNvPr id="226" name="n_2mainValue【橋りょう・トンネル】&#10;一人当たり有形固定資産（償却資産）額"/>
        <xdr:cNvSpPr txBox="1"/>
      </xdr:nvSpPr>
      <xdr:spPr>
        <a:xfrm>
          <a:off x="8450795" y="1111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138921</xdr:rowOff>
    </xdr:from>
    <xdr:ext cx="599010" cy="259045"/>
    <xdr:sp macro="" textlink="">
      <xdr:nvSpPr>
        <xdr:cNvPr id="227" name="n_3mainValue【橋りょう・トンネル】&#10;一人当たり有形固定資産（償却資産）額"/>
        <xdr:cNvSpPr txBox="1"/>
      </xdr:nvSpPr>
      <xdr:spPr>
        <a:xfrm>
          <a:off x="7561795" y="111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52" name="直線コネクタ 251"/>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55"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56" name="直線コネクタ 255"/>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57"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58" name="フローチャート: 判断 257"/>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59" name="フローチャート: 判断 258"/>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60" name="フローチャート: 判断 259"/>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61" name="フローチャート: 判断 260"/>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62" name="フローチャート: 判断 261"/>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113030</xdr:rowOff>
    </xdr:from>
    <xdr:to>
      <xdr:col>15</xdr:col>
      <xdr:colOff>101600</xdr:colOff>
      <xdr:row>86</xdr:row>
      <xdr:rowOff>43180</xdr:rowOff>
    </xdr:to>
    <xdr:sp macro="" textlink="">
      <xdr:nvSpPr>
        <xdr:cNvPr id="268" name="楕円 267"/>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76836</xdr:rowOff>
    </xdr:from>
    <xdr:to>
      <xdr:col>10</xdr:col>
      <xdr:colOff>165100</xdr:colOff>
      <xdr:row>86</xdr:row>
      <xdr:rowOff>6986</xdr:rowOff>
    </xdr:to>
    <xdr:sp macro="" textlink="">
      <xdr:nvSpPr>
        <xdr:cNvPr id="269" name="楕円 268"/>
        <xdr:cNvSpPr/>
      </xdr:nvSpPr>
      <xdr:spPr>
        <a:xfrm>
          <a:off x="196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127636</xdr:rowOff>
    </xdr:from>
    <xdr:to>
      <xdr:col>15</xdr:col>
      <xdr:colOff>50800</xdr:colOff>
      <xdr:row>85</xdr:row>
      <xdr:rowOff>163830</xdr:rowOff>
    </xdr:to>
    <xdr:cxnSp macro="">
      <xdr:nvCxnSpPr>
        <xdr:cNvPr id="270" name="直線コネクタ 269"/>
        <xdr:cNvCxnSpPr/>
      </xdr:nvCxnSpPr>
      <xdr:spPr>
        <a:xfrm>
          <a:off x="2019300" y="14700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71"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72"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73"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274"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275" name="n_2mainValue【公営住宅】&#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169563</xdr:rowOff>
    </xdr:from>
    <xdr:ext cx="405111" cy="259045"/>
    <xdr:sp macro="" textlink="">
      <xdr:nvSpPr>
        <xdr:cNvPr id="276" name="n_3mainValue【公営住宅】&#10;有形固定資産減価償却率"/>
        <xdr:cNvSpPr txBox="1"/>
      </xdr:nvSpPr>
      <xdr:spPr>
        <a:xfrm>
          <a:off x="1816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00" name="直線コネクタ 29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0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02" name="直線コネクタ 30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0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04" name="直線コネクタ 30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05"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06" name="フローチャート: 判断 30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07" name="フローチャート: 判断 30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08" name="フローチャート: 判断 30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09" name="フローチャート: 判断 30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10" name="フローチャート: 判断 30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38354</xdr:rowOff>
    </xdr:from>
    <xdr:to>
      <xdr:col>46</xdr:col>
      <xdr:colOff>38100</xdr:colOff>
      <xdr:row>86</xdr:row>
      <xdr:rowOff>139954</xdr:rowOff>
    </xdr:to>
    <xdr:sp macro="" textlink="">
      <xdr:nvSpPr>
        <xdr:cNvPr id="316" name="楕円 315"/>
        <xdr:cNvSpPr/>
      </xdr:nvSpPr>
      <xdr:spPr>
        <a:xfrm>
          <a:off x="8699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38736</xdr:rowOff>
    </xdr:from>
    <xdr:to>
      <xdr:col>41</xdr:col>
      <xdr:colOff>101600</xdr:colOff>
      <xdr:row>86</xdr:row>
      <xdr:rowOff>140336</xdr:rowOff>
    </xdr:to>
    <xdr:sp macro="" textlink="">
      <xdr:nvSpPr>
        <xdr:cNvPr id="317" name="楕円 316"/>
        <xdr:cNvSpPr/>
      </xdr:nvSpPr>
      <xdr:spPr>
        <a:xfrm>
          <a:off x="7810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89154</xdr:rowOff>
    </xdr:from>
    <xdr:to>
      <xdr:col>45</xdr:col>
      <xdr:colOff>177800</xdr:colOff>
      <xdr:row>86</xdr:row>
      <xdr:rowOff>89536</xdr:rowOff>
    </xdr:to>
    <xdr:cxnSp macro="">
      <xdr:nvCxnSpPr>
        <xdr:cNvPr id="318" name="直線コネクタ 317"/>
        <xdr:cNvCxnSpPr/>
      </xdr:nvCxnSpPr>
      <xdr:spPr>
        <a:xfrm flipV="1">
          <a:off x="7861300" y="148338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19"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20"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21"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22"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131081</xdr:rowOff>
    </xdr:from>
    <xdr:ext cx="469744" cy="259045"/>
    <xdr:sp macro="" textlink="">
      <xdr:nvSpPr>
        <xdr:cNvPr id="323" name="n_2mainValue【公営住宅】&#10;一人当たり面積"/>
        <xdr:cNvSpPr txBox="1"/>
      </xdr:nvSpPr>
      <xdr:spPr>
        <a:xfrm>
          <a:off x="8515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131463</xdr:rowOff>
    </xdr:from>
    <xdr:ext cx="469744" cy="259045"/>
    <xdr:sp macro="" textlink="">
      <xdr:nvSpPr>
        <xdr:cNvPr id="324" name="n_3mainValue【公営住宅】&#10;一人当たり面積"/>
        <xdr:cNvSpPr txBox="1"/>
      </xdr:nvSpPr>
      <xdr:spPr>
        <a:xfrm>
          <a:off x="7626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65" name="直線コネクタ 36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7" name="直線コネクタ 36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6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69" name="直線コネクタ 36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70"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71" name="フローチャート: 判断 37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72" name="フローチャート: 判断 37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73" name="フローチャート: 判断 37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74" name="フローチャート: 判断 37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75" name="フローチャート: 判断 37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132080</xdr:rowOff>
    </xdr:from>
    <xdr:to>
      <xdr:col>76</xdr:col>
      <xdr:colOff>165100</xdr:colOff>
      <xdr:row>38</xdr:row>
      <xdr:rowOff>62230</xdr:rowOff>
    </xdr:to>
    <xdr:sp macro="" textlink="">
      <xdr:nvSpPr>
        <xdr:cNvPr id="381" name="楕円 380"/>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82" name="楕円 381"/>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11430</xdr:rowOff>
    </xdr:to>
    <xdr:cxnSp macro="">
      <xdr:nvCxnSpPr>
        <xdr:cNvPr id="383" name="直線コネクタ 382"/>
        <xdr:cNvCxnSpPr/>
      </xdr:nvCxnSpPr>
      <xdr:spPr>
        <a:xfrm>
          <a:off x="13703300" y="648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384"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385"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386"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8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388" name="n_2mainValue【認定こども園・幼稚園・保育所】&#10;有形固定資産減価償却率"/>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389" name="n_3mainValue【認定こども園・幼稚園・保育所】&#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11" name="直線コネクタ 410"/>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12"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13" name="直線コネクタ 412"/>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16"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17" name="フローチャート: 判断 416"/>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18" name="フローチャート: 判断 417"/>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19" name="フローチャート: 判断 418"/>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20" name="フローチャート: 判断 419"/>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21" name="フローチャート: 判断 420"/>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9398</xdr:rowOff>
    </xdr:from>
    <xdr:to>
      <xdr:col>107</xdr:col>
      <xdr:colOff>101600</xdr:colOff>
      <xdr:row>39</xdr:row>
      <xdr:rowOff>110998</xdr:rowOff>
    </xdr:to>
    <xdr:sp macro="" textlink="">
      <xdr:nvSpPr>
        <xdr:cNvPr id="427" name="楕円 426"/>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28" name="楕円 427"/>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60198</xdr:rowOff>
    </xdr:from>
    <xdr:to>
      <xdr:col>107</xdr:col>
      <xdr:colOff>50800</xdr:colOff>
      <xdr:row>39</xdr:row>
      <xdr:rowOff>69342</xdr:rowOff>
    </xdr:to>
    <xdr:cxnSp macro="">
      <xdr:nvCxnSpPr>
        <xdr:cNvPr id="429" name="直線コネクタ 428"/>
        <xdr:cNvCxnSpPr/>
      </xdr:nvCxnSpPr>
      <xdr:spPr>
        <a:xfrm flipV="1">
          <a:off x="19545300" y="674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430"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431"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32"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33"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102125</xdr:rowOff>
    </xdr:from>
    <xdr:ext cx="469744" cy="259045"/>
    <xdr:sp macro="" textlink="">
      <xdr:nvSpPr>
        <xdr:cNvPr id="434" name="n_2mainValue【認定こども園・幼稚園・保育所】&#10;一人当たり面積"/>
        <xdr:cNvSpPr txBox="1"/>
      </xdr:nvSpPr>
      <xdr:spPr>
        <a:xfrm>
          <a:off x="20199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435" name="n_3main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8" name="テキスト ボックス 44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60" name="直線コネクタ 459"/>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61"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62" name="直線コネクタ 46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63"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64" name="直線コネクタ 463"/>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65"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66" name="フローチャート: 判断 465"/>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67" name="フローチャート: 判断 46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68" name="フローチャート: 判断 467"/>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69" name="フローチャート: 判断 468"/>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70" name="フローチャート: 判断 469"/>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90170</xdr:rowOff>
    </xdr:from>
    <xdr:to>
      <xdr:col>76</xdr:col>
      <xdr:colOff>165100</xdr:colOff>
      <xdr:row>61</xdr:row>
      <xdr:rowOff>20320</xdr:rowOff>
    </xdr:to>
    <xdr:sp macro="" textlink="">
      <xdr:nvSpPr>
        <xdr:cNvPr id="476" name="楕円 475"/>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78740</xdr:rowOff>
    </xdr:from>
    <xdr:to>
      <xdr:col>72</xdr:col>
      <xdr:colOff>38100</xdr:colOff>
      <xdr:row>61</xdr:row>
      <xdr:rowOff>8890</xdr:rowOff>
    </xdr:to>
    <xdr:sp macro="" textlink="">
      <xdr:nvSpPr>
        <xdr:cNvPr id="477" name="楕円 476"/>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140970</xdr:rowOff>
    </xdr:to>
    <xdr:cxnSp macro="">
      <xdr:nvCxnSpPr>
        <xdr:cNvPr id="478" name="直線コネクタ 477"/>
        <xdr:cNvCxnSpPr/>
      </xdr:nvCxnSpPr>
      <xdr:spPr>
        <a:xfrm>
          <a:off x="13703300" y="10416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79"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80"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8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82"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483"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484" name="n_3mainValue【学校施設】&#10;有形固定資産減価償却率"/>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07" name="直線コネクタ 506"/>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08"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09" name="直線コネクタ 508"/>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10"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11" name="直線コネクタ 510"/>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12"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13" name="フローチャート: 判断 512"/>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14" name="フローチャート: 判断 513"/>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15" name="フローチャート: 判断 514"/>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16" name="フローチャート: 判断 515"/>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17" name="フローチャート: 判断 516"/>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27839</xdr:rowOff>
    </xdr:from>
    <xdr:to>
      <xdr:col>107</xdr:col>
      <xdr:colOff>101600</xdr:colOff>
      <xdr:row>61</xdr:row>
      <xdr:rowOff>129439</xdr:rowOff>
    </xdr:to>
    <xdr:sp macro="" textlink="">
      <xdr:nvSpPr>
        <xdr:cNvPr id="523" name="楕円 522"/>
        <xdr:cNvSpPr/>
      </xdr:nvSpPr>
      <xdr:spPr>
        <a:xfrm>
          <a:off x="20383500" y="104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524" name="楕円 523"/>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78639</xdr:rowOff>
    </xdr:from>
    <xdr:to>
      <xdr:col>107</xdr:col>
      <xdr:colOff>50800</xdr:colOff>
      <xdr:row>61</xdr:row>
      <xdr:rowOff>98298</xdr:rowOff>
    </xdr:to>
    <xdr:cxnSp macro="">
      <xdr:nvCxnSpPr>
        <xdr:cNvPr id="525" name="直線コネクタ 524"/>
        <xdr:cNvCxnSpPr/>
      </xdr:nvCxnSpPr>
      <xdr:spPr>
        <a:xfrm flipV="1">
          <a:off x="19545300" y="105370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26"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27"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528"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29"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120566</xdr:rowOff>
    </xdr:from>
    <xdr:ext cx="469744" cy="259045"/>
    <xdr:sp macro="" textlink="">
      <xdr:nvSpPr>
        <xdr:cNvPr id="530" name="n_2mainValue【学校施設】&#10;一人当たり面積"/>
        <xdr:cNvSpPr txBox="1"/>
      </xdr:nvSpPr>
      <xdr:spPr>
        <a:xfrm>
          <a:off x="20199427" y="1057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531" name="n_3mainValue【学校施設】&#10;一人当たり面積"/>
        <xdr:cNvSpPr txBox="1"/>
      </xdr:nvSpPr>
      <xdr:spPr>
        <a:xfrm>
          <a:off x="19310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57" name="直線コネクタ 55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6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61" name="直線コネクタ 56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62"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63" name="フローチャート: 判断 56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64" name="フローチャート: 判断 56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65" name="フローチャート: 判断 56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66" name="フローチャート: 判断 56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67" name="フローチャート: 判断 56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80373</xdr:rowOff>
    </xdr:from>
    <xdr:to>
      <xdr:col>72</xdr:col>
      <xdr:colOff>38100</xdr:colOff>
      <xdr:row>85</xdr:row>
      <xdr:rowOff>10523</xdr:rowOff>
    </xdr:to>
    <xdr:sp macro="" textlink="">
      <xdr:nvSpPr>
        <xdr:cNvPr id="573" name="楕円 572"/>
        <xdr:cNvSpPr/>
      </xdr:nvSpPr>
      <xdr:spPr>
        <a:xfrm>
          <a:off x="13652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151147</xdr:rowOff>
    </xdr:from>
    <xdr:ext cx="405111" cy="259045"/>
    <xdr:sp macro="" textlink="">
      <xdr:nvSpPr>
        <xdr:cNvPr id="574"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575" name="n_2aveValue【児童館】&#10;有形固定資産減価償却率"/>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576"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577"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578" name="n_3mainValue【児童館】&#10;有形固定資産減価償却率"/>
        <xdr:cNvSpPr txBox="1"/>
      </xdr:nvSpPr>
      <xdr:spPr>
        <a:xfrm>
          <a:off x="13500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00" name="直線コネクタ 599"/>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2" name="直線コネクタ 60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3"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4" name="直線コネクタ 6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5"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6" name="フローチャート: 判断 60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07" name="フローチャート: 判断 606"/>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08" name="フローチャート: 判断 607"/>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09" name="フローチャート: 判断 60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0" name="フローチャート: 判断 609"/>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62737</xdr:rowOff>
    </xdr:from>
    <xdr:to>
      <xdr:col>102</xdr:col>
      <xdr:colOff>165100</xdr:colOff>
      <xdr:row>85</xdr:row>
      <xdr:rowOff>164337</xdr:rowOff>
    </xdr:to>
    <xdr:sp macro="" textlink="">
      <xdr:nvSpPr>
        <xdr:cNvPr id="616" name="楕円 615"/>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20845</xdr:rowOff>
    </xdr:from>
    <xdr:ext cx="469744" cy="259045"/>
    <xdr:sp macro="" textlink="">
      <xdr:nvSpPr>
        <xdr:cNvPr id="617"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18"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1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20"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621" name="n_3mainValue【児童館】&#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47" name="直線コネクタ 646"/>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50"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51" name="直線コネクタ 650"/>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52"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53" name="フローチャート: 判断 652"/>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54" name="フローチャート: 判断 653"/>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55" name="フローチャート: 判断 654"/>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56" name="フローチャート: 判断 655"/>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57" name="フローチャート: 判断 656"/>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118473</xdr:rowOff>
    </xdr:from>
    <xdr:to>
      <xdr:col>76</xdr:col>
      <xdr:colOff>165100</xdr:colOff>
      <xdr:row>106</xdr:row>
      <xdr:rowOff>48623</xdr:rowOff>
    </xdr:to>
    <xdr:sp macro="" textlink="">
      <xdr:nvSpPr>
        <xdr:cNvPr id="663" name="楕円 662"/>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664" name="楕円 663"/>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169273</xdr:rowOff>
    </xdr:from>
    <xdr:to>
      <xdr:col>76</xdr:col>
      <xdr:colOff>114300</xdr:colOff>
      <xdr:row>106</xdr:row>
      <xdr:rowOff>5987</xdr:rowOff>
    </xdr:to>
    <xdr:cxnSp macro="">
      <xdr:nvCxnSpPr>
        <xdr:cNvPr id="665" name="直線コネクタ 664"/>
        <xdr:cNvCxnSpPr/>
      </xdr:nvCxnSpPr>
      <xdr:spPr>
        <a:xfrm flipV="1">
          <a:off x="13703300" y="1817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66"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667" name="n_2aveValue【公民館】&#10;有形固定資産減価償却率"/>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668"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69"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70" name="n_2mainValue【公民館】&#10;有形固定資産減価償却率"/>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73314</xdr:rowOff>
    </xdr:from>
    <xdr:ext cx="405111" cy="259045"/>
    <xdr:sp macro="" textlink="">
      <xdr:nvSpPr>
        <xdr:cNvPr id="671" name="n_3mainValue【公民館】&#10;有形固定資産減価償却率"/>
        <xdr:cNvSpPr txBox="1"/>
      </xdr:nvSpPr>
      <xdr:spPr>
        <a:xfrm>
          <a:off x="135007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97" name="直線コネクタ 696"/>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8"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9" name="直線コネクタ 698"/>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00"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01" name="直線コネクタ 700"/>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02"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03" name="フローチャート: 判断 702"/>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04" name="フローチャート: 判断 70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05" name="フローチャート: 判断 704"/>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06" name="フローチャート: 判断 705"/>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07" name="フローチャート: 判断 706"/>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69487</xdr:rowOff>
    </xdr:from>
    <xdr:to>
      <xdr:col>107</xdr:col>
      <xdr:colOff>101600</xdr:colOff>
      <xdr:row>107</xdr:row>
      <xdr:rowOff>171087</xdr:rowOff>
    </xdr:to>
    <xdr:sp macro="" textlink="">
      <xdr:nvSpPr>
        <xdr:cNvPr id="713" name="楕円 712"/>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74386</xdr:rowOff>
    </xdr:from>
    <xdr:to>
      <xdr:col>102</xdr:col>
      <xdr:colOff>165100</xdr:colOff>
      <xdr:row>108</xdr:row>
      <xdr:rowOff>4536</xdr:rowOff>
    </xdr:to>
    <xdr:sp macro="" textlink="">
      <xdr:nvSpPr>
        <xdr:cNvPr id="714" name="楕円 713"/>
        <xdr:cNvSpPr/>
      </xdr:nvSpPr>
      <xdr:spPr>
        <a:xfrm>
          <a:off x="19494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107</xdr:row>
      <xdr:rowOff>125186</xdr:rowOff>
    </xdr:to>
    <xdr:cxnSp macro="">
      <xdr:nvCxnSpPr>
        <xdr:cNvPr id="715" name="直線コネクタ 714"/>
        <xdr:cNvCxnSpPr/>
      </xdr:nvCxnSpPr>
      <xdr:spPr>
        <a:xfrm flipV="1">
          <a:off x="19545300" y="184654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1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17"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18"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19"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720" name="n_2mainValue【公民館】&#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167113</xdr:rowOff>
    </xdr:from>
    <xdr:ext cx="469744" cy="259045"/>
    <xdr:sp macro="" textlink="">
      <xdr:nvSpPr>
        <xdr:cNvPr id="721" name="n_3mainValue【公民館】&#10;一人当たり面積"/>
        <xdr:cNvSpPr txBox="1"/>
      </xdr:nvSpPr>
      <xdr:spPr>
        <a:xfrm>
          <a:off x="19310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どの数値も類似団体内平均値とほぼ同じとなっていますが、有形固定資産減価償却率については、橋りょう・トンネル、公営住宅が比較的高く、公営住宅については一人当たり面積が小さくなっています。</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は需要が少ないため整備が進んでおらず、</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昭和初期の古い木造住宅と昭和</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年建築の鉄筋コンクリート造建物しかな</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、老朽化と今後の改修計画が課題となるところで</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す。</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橋りょうについては、橋りょうの多くが旧村地区に位置する昔からの橋であることにより、類似団体内平均値と比べて数値がやや高いと考えられます。長寿命化計画に基づき計画的に橋りょう・トンネルの整備を行っています。</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認定こども園・幼稚園・保育所は、昭和</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の人口急増期に建築されたものが主で、児童数が減少する中、再配置を含めた今後の改修計画が課題となっています。学校施設は、児童、生徒数が減少する中、小中一貫校整備に向けて動き出したところです。児童館はすでに廃止済みです。公民館は町の東西にあわせて２ヶ所で、どちらも人口急増期の昭和</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年代の建築で、今後の改修計画が課題です。</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及び令和元年度決算</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に係る固定資産台帳については、</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0"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及び令和元年度</a:t>
          </a:r>
          <a:r>
            <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の当該団体値等は表示されていません。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105410</xdr:rowOff>
    </xdr:from>
    <xdr:to>
      <xdr:col>15</xdr:col>
      <xdr:colOff>101600</xdr:colOff>
      <xdr:row>39</xdr:row>
      <xdr:rowOff>35560</xdr:rowOff>
    </xdr:to>
    <xdr:sp macro="" textlink="">
      <xdr:nvSpPr>
        <xdr:cNvPr id="74" name="楕円 73"/>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84183</xdr:rowOff>
    </xdr:from>
    <xdr:to>
      <xdr:col>10</xdr:col>
      <xdr:colOff>165100</xdr:colOff>
      <xdr:row>39</xdr:row>
      <xdr:rowOff>14333</xdr:rowOff>
    </xdr:to>
    <xdr:sp macro="" textlink="">
      <xdr:nvSpPr>
        <xdr:cNvPr id="75" name="楕円 74"/>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38</xdr:row>
      <xdr:rowOff>156210</xdr:rowOff>
    </xdr:to>
    <xdr:cxnSp macro="">
      <xdr:nvCxnSpPr>
        <xdr:cNvPr id="76" name="直線コネクタ 75"/>
        <xdr:cNvCxnSpPr/>
      </xdr:nvCxnSpPr>
      <xdr:spPr>
        <a:xfrm>
          <a:off x="2019300" y="66500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77"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78"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79"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0"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1" name="n_2mainValue【図書館】&#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5460</xdr:rowOff>
    </xdr:from>
    <xdr:ext cx="405111" cy="259045"/>
    <xdr:sp macro="" textlink="">
      <xdr:nvSpPr>
        <xdr:cNvPr id="82" name="n_3mainValue【図書館】&#10;有形固定資産減価償却率"/>
        <xdr:cNvSpPr txBox="1"/>
      </xdr:nvSpPr>
      <xdr:spPr>
        <a:xfrm>
          <a:off x="1816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6" name="直線コネクタ 105"/>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09"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0" name="直線コネクタ 109"/>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1"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2" name="フローチャート: 判断 111"/>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3" name="フローチャート: 判断 112"/>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4" name="フローチャート: 判断 113"/>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5" name="フローチャート: 判断 114"/>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16" name="フローチャート: 判断 115"/>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135890</xdr:rowOff>
    </xdr:from>
    <xdr:to>
      <xdr:col>46</xdr:col>
      <xdr:colOff>38100</xdr:colOff>
      <xdr:row>41</xdr:row>
      <xdr:rowOff>66040</xdr:rowOff>
    </xdr:to>
    <xdr:sp macro="" textlink="">
      <xdr:nvSpPr>
        <xdr:cNvPr id="122" name="楕円 121"/>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139700</xdr:rowOff>
    </xdr:from>
    <xdr:to>
      <xdr:col>41</xdr:col>
      <xdr:colOff>101600</xdr:colOff>
      <xdr:row>41</xdr:row>
      <xdr:rowOff>69850</xdr:rowOff>
    </xdr:to>
    <xdr:sp macro="" textlink="">
      <xdr:nvSpPr>
        <xdr:cNvPr id="123" name="楕円 122"/>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24" name="直線コネクタ 123"/>
        <xdr:cNvCxnSpPr/>
      </xdr:nvCxnSpPr>
      <xdr:spPr>
        <a:xfrm flipV="1">
          <a:off x="7861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25"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26"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27"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28"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29"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0"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56" name="直線コネクタ 155"/>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59"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60" name="直線コネクタ 159"/>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1"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2" name="フローチャート: 判断 161"/>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63" name="フローチャート: 判断 162"/>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64" name="フローチャート: 判断 163"/>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5" name="フローチャート: 判断 16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122283</xdr:rowOff>
    </xdr:from>
    <xdr:to>
      <xdr:col>15</xdr:col>
      <xdr:colOff>101600</xdr:colOff>
      <xdr:row>60</xdr:row>
      <xdr:rowOff>52433</xdr:rowOff>
    </xdr:to>
    <xdr:sp macro="" textlink="">
      <xdr:nvSpPr>
        <xdr:cNvPr id="172" name="楕円 171"/>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87993</xdr:rowOff>
    </xdr:from>
    <xdr:to>
      <xdr:col>10</xdr:col>
      <xdr:colOff>165100</xdr:colOff>
      <xdr:row>60</xdr:row>
      <xdr:rowOff>18143</xdr:rowOff>
    </xdr:to>
    <xdr:sp macro="" textlink="">
      <xdr:nvSpPr>
        <xdr:cNvPr id="173" name="楕円 172"/>
        <xdr:cNvSpPr/>
      </xdr:nvSpPr>
      <xdr:spPr>
        <a:xfrm>
          <a:off x="1968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60</xdr:row>
      <xdr:rowOff>1633</xdr:rowOff>
    </xdr:to>
    <xdr:cxnSp macro="">
      <xdr:nvCxnSpPr>
        <xdr:cNvPr id="174" name="直線コネクタ 173"/>
        <xdr:cNvCxnSpPr/>
      </xdr:nvCxnSpPr>
      <xdr:spPr>
        <a:xfrm>
          <a:off x="2019300" y="1025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75"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76"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77"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8"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179" name="n_2mainValue【体育館・プール】&#10;有形固定資産減価償却率"/>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34670</xdr:rowOff>
    </xdr:from>
    <xdr:ext cx="405111" cy="259045"/>
    <xdr:sp macro="" textlink="">
      <xdr:nvSpPr>
        <xdr:cNvPr id="180" name="n_3mainValue【体育館・プール】&#10;有形固定資産減価償却率"/>
        <xdr:cNvSpPr txBox="1"/>
      </xdr:nvSpPr>
      <xdr:spPr>
        <a:xfrm>
          <a:off x="1816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04" name="直線コネクタ 203"/>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05"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06" name="直線コネクタ 205"/>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07"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08" name="直線コネクタ 207"/>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09"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10" name="フローチャート: 判断 209"/>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11" name="フローチャート: 判断 210"/>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12" name="フローチャート: 判断 211"/>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13" name="フローチャート: 判断 212"/>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14" name="フローチャート: 判断 213"/>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80010</xdr:rowOff>
    </xdr:from>
    <xdr:to>
      <xdr:col>46</xdr:col>
      <xdr:colOff>38100</xdr:colOff>
      <xdr:row>62</xdr:row>
      <xdr:rowOff>10160</xdr:rowOff>
    </xdr:to>
    <xdr:sp macro="" textlink="">
      <xdr:nvSpPr>
        <xdr:cNvPr id="220" name="楕円 219"/>
        <xdr:cNvSpPr/>
      </xdr:nvSpPr>
      <xdr:spPr>
        <a:xfrm>
          <a:off x="8699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90170</xdr:rowOff>
    </xdr:from>
    <xdr:to>
      <xdr:col>41</xdr:col>
      <xdr:colOff>101600</xdr:colOff>
      <xdr:row>62</xdr:row>
      <xdr:rowOff>20320</xdr:rowOff>
    </xdr:to>
    <xdr:sp macro="" textlink="">
      <xdr:nvSpPr>
        <xdr:cNvPr id="221" name="楕円 220"/>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130810</xdr:rowOff>
    </xdr:from>
    <xdr:to>
      <xdr:col>45</xdr:col>
      <xdr:colOff>177800</xdr:colOff>
      <xdr:row>61</xdr:row>
      <xdr:rowOff>140970</xdr:rowOff>
    </xdr:to>
    <xdr:cxnSp macro="">
      <xdr:nvCxnSpPr>
        <xdr:cNvPr id="222" name="直線コネクタ 221"/>
        <xdr:cNvCxnSpPr/>
      </xdr:nvCxnSpPr>
      <xdr:spPr>
        <a:xfrm flipV="1">
          <a:off x="7861300" y="105892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23"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24"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25"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26"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xdr:rowOff>
    </xdr:from>
    <xdr:ext cx="469744" cy="259045"/>
    <xdr:sp macro="" textlink="">
      <xdr:nvSpPr>
        <xdr:cNvPr id="227" name="n_2mainValue【体育館・プール】&#10;一人当たり面積"/>
        <xdr:cNvSpPr txBox="1"/>
      </xdr:nvSpPr>
      <xdr:spPr>
        <a:xfrm>
          <a:off x="8515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11447</xdr:rowOff>
    </xdr:from>
    <xdr:ext cx="469744" cy="259045"/>
    <xdr:sp macro="" textlink="">
      <xdr:nvSpPr>
        <xdr:cNvPr id="228" name="n_3mainValue【体育館・プール】&#10;一人当たり面積"/>
        <xdr:cNvSpPr txBox="1"/>
      </xdr:nvSpPr>
      <xdr:spPr>
        <a:xfrm>
          <a:off x="7626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53" name="直線コネクタ 252"/>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56"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57" name="直線コネクタ 256"/>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58"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59" name="フローチャート: 判断 258"/>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60" name="フローチャート: 判断 259"/>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61" name="フローチャート: 判断 260"/>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62" name="フローチャート: 判断 261"/>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63" name="フローチャート: 判断 262"/>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269" name="楕円 268"/>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70" name="楕円 269"/>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83</xdr:row>
      <xdr:rowOff>99061</xdr:rowOff>
    </xdr:to>
    <xdr:cxnSp macro="">
      <xdr:nvCxnSpPr>
        <xdr:cNvPr id="271" name="直線コネクタ 270"/>
        <xdr:cNvCxnSpPr/>
      </xdr:nvCxnSpPr>
      <xdr:spPr>
        <a:xfrm>
          <a:off x="2019300" y="14121764"/>
          <a:ext cx="8890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72"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73"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74"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75"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276" name="n_2mainValue【福祉施設】&#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277" name="n_3mainValue【福祉施設】&#10;有形固定資産減価償却率"/>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01" name="直線コネクタ 300"/>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04"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05" name="直線コネクタ 304"/>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06"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08" name="フローチャート: 判断 307"/>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09" name="フローチャート: 判断 308"/>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10" name="フローチャート: 判断 309"/>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11" name="フローチャート: 判断 310"/>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119380</xdr:rowOff>
    </xdr:from>
    <xdr:to>
      <xdr:col>46</xdr:col>
      <xdr:colOff>38100</xdr:colOff>
      <xdr:row>86</xdr:row>
      <xdr:rowOff>49530</xdr:rowOff>
    </xdr:to>
    <xdr:sp macro="" textlink="">
      <xdr:nvSpPr>
        <xdr:cNvPr id="317" name="楕円 316"/>
        <xdr:cNvSpPr/>
      </xdr:nvSpPr>
      <xdr:spPr>
        <a:xfrm>
          <a:off x="8699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121920</xdr:rowOff>
    </xdr:from>
    <xdr:to>
      <xdr:col>41</xdr:col>
      <xdr:colOff>101600</xdr:colOff>
      <xdr:row>86</xdr:row>
      <xdr:rowOff>52070</xdr:rowOff>
    </xdr:to>
    <xdr:sp macro="" textlink="">
      <xdr:nvSpPr>
        <xdr:cNvPr id="318" name="楕円 317"/>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170180</xdr:rowOff>
    </xdr:from>
    <xdr:to>
      <xdr:col>45</xdr:col>
      <xdr:colOff>177800</xdr:colOff>
      <xdr:row>86</xdr:row>
      <xdr:rowOff>1270</xdr:rowOff>
    </xdr:to>
    <xdr:cxnSp macro="">
      <xdr:nvCxnSpPr>
        <xdr:cNvPr id="319" name="直線コネクタ 318"/>
        <xdr:cNvCxnSpPr/>
      </xdr:nvCxnSpPr>
      <xdr:spPr>
        <a:xfrm flipV="1">
          <a:off x="7861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20"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21"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22"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23"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40657</xdr:rowOff>
    </xdr:from>
    <xdr:ext cx="469744" cy="259045"/>
    <xdr:sp macro="" textlink="">
      <xdr:nvSpPr>
        <xdr:cNvPr id="324" name="n_2mainValue【福祉施設】&#10;一人当たり面積"/>
        <xdr:cNvSpPr txBox="1"/>
      </xdr:nvSpPr>
      <xdr:spPr>
        <a:xfrm>
          <a:off x="8515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43197</xdr:rowOff>
    </xdr:from>
    <xdr:ext cx="469744" cy="259045"/>
    <xdr:sp macro="" textlink="">
      <xdr:nvSpPr>
        <xdr:cNvPr id="325" name="n_3mainValue【福祉施設】&#10;一人当たり面積"/>
        <xdr:cNvSpPr txBox="1"/>
      </xdr:nvSpPr>
      <xdr:spPr>
        <a:xfrm>
          <a:off x="7626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7" name="直線コネクタ 3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8" name="テキスト ボックス 33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9" name="直線コネクタ 3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0" name="テキスト ボックス 3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1" name="直線コネクタ 3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2" name="テキスト ボックス 3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3" name="直線コネクタ 3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4" name="テキスト ボックス 3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5" name="直線コネクタ 3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6" name="テキスト ボックス 34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8" name="テキスト ボックス 34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50" name="直線コネクタ 349"/>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2" name="直線コネクタ 35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53"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54" name="直線コネクタ 353"/>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55"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56" name="フローチャート: 判断 355"/>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57" name="フローチャート: 判断 356"/>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58" name="フローチャート: 判断 357"/>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59" name="フローチャート: 判断 358"/>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60" name="フローチャート: 判断 359"/>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21589</xdr:rowOff>
    </xdr:from>
    <xdr:to>
      <xdr:col>15</xdr:col>
      <xdr:colOff>101600</xdr:colOff>
      <xdr:row>103</xdr:row>
      <xdr:rowOff>123189</xdr:rowOff>
    </xdr:to>
    <xdr:sp macro="" textlink="">
      <xdr:nvSpPr>
        <xdr:cNvPr id="366" name="楕円 365"/>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67" name="楕円 366"/>
        <xdr:cNvSpPr/>
      </xdr:nvSpPr>
      <xdr:spPr>
        <a:xfrm>
          <a:off x="196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72389</xdr:rowOff>
    </xdr:to>
    <xdr:cxnSp macro="">
      <xdr:nvCxnSpPr>
        <xdr:cNvPr id="368" name="直線コネクタ 367"/>
        <xdr:cNvCxnSpPr/>
      </xdr:nvCxnSpPr>
      <xdr:spPr>
        <a:xfrm>
          <a:off x="2019300" y="17695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69"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70"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71"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72"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373" name="n_2mainValue【市民会館】&#10;有形固定資産減価償却率"/>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74" name="n_3main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6" name="テキスト ボックス 38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8" name="テキスト ボックス 38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0" name="テキスト ボックス 38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2" name="テキスト ボックス 39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96" name="直線コネクタ 395"/>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97"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98" name="直線コネクタ 397"/>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99"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00" name="直線コネクタ 399"/>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01"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02" name="フローチャート: 判断 401"/>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03" name="フローチャート: 判断 402"/>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04" name="フローチャート: 判断 403"/>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05" name="フローチャート: 判断 404"/>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06" name="フローチャート: 判断 405"/>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91694</xdr:rowOff>
    </xdr:from>
    <xdr:to>
      <xdr:col>46</xdr:col>
      <xdr:colOff>38100</xdr:colOff>
      <xdr:row>106</xdr:row>
      <xdr:rowOff>21844</xdr:rowOff>
    </xdr:to>
    <xdr:sp macro="" textlink="">
      <xdr:nvSpPr>
        <xdr:cNvPr id="412" name="楕円 411"/>
        <xdr:cNvSpPr/>
      </xdr:nvSpPr>
      <xdr:spPr>
        <a:xfrm>
          <a:off x="8699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103124</xdr:rowOff>
    </xdr:from>
    <xdr:to>
      <xdr:col>41</xdr:col>
      <xdr:colOff>101600</xdr:colOff>
      <xdr:row>106</xdr:row>
      <xdr:rowOff>33274</xdr:rowOff>
    </xdr:to>
    <xdr:sp macro="" textlink="">
      <xdr:nvSpPr>
        <xdr:cNvPr id="413" name="楕円 412"/>
        <xdr:cNvSpPr/>
      </xdr:nvSpPr>
      <xdr:spPr>
        <a:xfrm>
          <a:off x="781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142494</xdr:rowOff>
    </xdr:from>
    <xdr:to>
      <xdr:col>45</xdr:col>
      <xdr:colOff>177800</xdr:colOff>
      <xdr:row>105</xdr:row>
      <xdr:rowOff>153924</xdr:rowOff>
    </xdr:to>
    <xdr:cxnSp macro="">
      <xdr:nvCxnSpPr>
        <xdr:cNvPr id="414" name="直線コネクタ 413"/>
        <xdr:cNvCxnSpPr/>
      </xdr:nvCxnSpPr>
      <xdr:spPr>
        <a:xfrm flipV="1">
          <a:off x="7861300" y="181447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15"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16"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17"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18"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19" name="n_2main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24401</xdr:rowOff>
    </xdr:from>
    <xdr:ext cx="469744" cy="259045"/>
    <xdr:sp macro="" textlink="">
      <xdr:nvSpPr>
        <xdr:cNvPr id="420" name="n_3mainValue【市民会館】&#10;一人当たり面積"/>
        <xdr:cNvSpPr txBox="1"/>
      </xdr:nvSpPr>
      <xdr:spPr>
        <a:xfrm>
          <a:off x="7626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3" name="テキスト ボックス 4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3" name="テキスト ボックス 4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45" name="直線コネクタ 444"/>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7" name="直線コネクタ 44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8"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9" name="直線コネクタ 448"/>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50"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51" name="フローチャート: 判断 450"/>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52" name="フローチャート: 判断 45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53" name="フローチャート: 判断 45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54" name="フローチャート: 判断 453"/>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55" name="フローチャート: 判断 454"/>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461" name="楕円 460"/>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71120</xdr:rowOff>
    </xdr:from>
    <xdr:to>
      <xdr:col>72</xdr:col>
      <xdr:colOff>38100</xdr:colOff>
      <xdr:row>35</xdr:row>
      <xdr:rowOff>1270</xdr:rowOff>
    </xdr:to>
    <xdr:sp macro="" textlink="">
      <xdr:nvSpPr>
        <xdr:cNvPr id="462" name="楕円 461"/>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36</xdr:row>
      <xdr:rowOff>59055</xdr:rowOff>
    </xdr:to>
    <xdr:cxnSp macro="">
      <xdr:nvCxnSpPr>
        <xdr:cNvPr id="463" name="直線コネクタ 462"/>
        <xdr:cNvCxnSpPr/>
      </xdr:nvCxnSpPr>
      <xdr:spPr>
        <a:xfrm>
          <a:off x="13703300" y="595122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6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65"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66"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6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68" name="n_2mainValue【一般廃棄物処理施設】&#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469" name="n_3mainValue【一般廃棄物処理施設】&#10;有形固定資産減価償却率"/>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0" name="直線コネクタ 4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1" name="テキスト ボックス 48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2" name="直線コネクタ 4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3" name="テキスト ボックス 48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4" name="直線コネクタ 4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5" name="テキスト ボックス 48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6" name="直線コネクタ 4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7" name="テキスト ボックス 48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8" name="直線コネクタ 4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9" name="テキスト ボックス 48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93" name="直線コネクタ 492"/>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94"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95" name="直線コネクタ 494"/>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96"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97" name="直線コネクタ 496"/>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98"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99" name="フローチャート: 判断 498"/>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00" name="フローチャート: 判断 499"/>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01" name="フローチャート: 判断 500"/>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02" name="フローチャート: 判断 501"/>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03" name="フローチャート: 判断 502"/>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103745</xdr:rowOff>
    </xdr:from>
    <xdr:to>
      <xdr:col>107</xdr:col>
      <xdr:colOff>101600</xdr:colOff>
      <xdr:row>40</xdr:row>
      <xdr:rowOff>33895</xdr:rowOff>
    </xdr:to>
    <xdr:sp macro="" textlink="">
      <xdr:nvSpPr>
        <xdr:cNvPr id="509" name="楕円 508"/>
        <xdr:cNvSpPr/>
      </xdr:nvSpPr>
      <xdr:spPr>
        <a:xfrm>
          <a:off x="20383500" y="6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168709</xdr:rowOff>
    </xdr:from>
    <xdr:to>
      <xdr:col>102</xdr:col>
      <xdr:colOff>165100</xdr:colOff>
      <xdr:row>40</xdr:row>
      <xdr:rowOff>98859</xdr:rowOff>
    </xdr:to>
    <xdr:sp macro="" textlink="">
      <xdr:nvSpPr>
        <xdr:cNvPr id="510" name="楕円 509"/>
        <xdr:cNvSpPr/>
      </xdr:nvSpPr>
      <xdr:spPr>
        <a:xfrm>
          <a:off x="19494500" y="68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154545</xdr:rowOff>
    </xdr:from>
    <xdr:to>
      <xdr:col>107</xdr:col>
      <xdr:colOff>50800</xdr:colOff>
      <xdr:row>40</xdr:row>
      <xdr:rowOff>48059</xdr:rowOff>
    </xdr:to>
    <xdr:cxnSp macro="">
      <xdr:nvCxnSpPr>
        <xdr:cNvPr id="511" name="直線コネクタ 510"/>
        <xdr:cNvCxnSpPr/>
      </xdr:nvCxnSpPr>
      <xdr:spPr>
        <a:xfrm flipV="1">
          <a:off x="19545300" y="6841095"/>
          <a:ext cx="889000" cy="6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12"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13"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14"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15"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25022</xdr:rowOff>
    </xdr:from>
    <xdr:ext cx="599010" cy="259045"/>
    <xdr:sp macro="" textlink="">
      <xdr:nvSpPr>
        <xdr:cNvPr id="516" name="n_2mainValue【一般廃棄物処理施設】&#10;一人当たり有形固定資産（償却資産）額"/>
        <xdr:cNvSpPr txBox="1"/>
      </xdr:nvSpPr>
      <xdr:spPr>
        <a:xfrm>
          <a:off x="20134795" y="688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89986</xdr:rowOff>
    </xdr:from>
    <xdr:ext cx="534377" cy="259045"/>
    <xdr:sp macro="" textlink="">
      <xdr:nvSpPr>
        <xdr:cNvPr id="517" name="n_3mainValue【一般廃棄物処理施設】&#10;一人当たり有形固定資産（償却資産）額"/>
        <xdr:cNvSpPr txBox="1"/>
      </xdr:nvSpPr>
      <xdr:spPr>
        <a:xfrm>
          <a:off x="19278111" y="69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9" name="直線コネクタ 52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0" name="テキスト ボックス 52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1" name="直線コネクタ 53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2" name="テキスト ボックス 53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3" name="直線コネクタ 53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4" name="テキスト ボックス 53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5" name="直線コネクタ 53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6" name="テキスト ボックス 53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40" name="直線コネクタ 539"/>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41"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42" name="直線コネクタ 541"/>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43"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44" name="直線コネクタ 543"/>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545" name="【保健センター・保健所】&#10;有形固定資産減価償却率平均値テキスト"/>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46" name="フローチャート: 判断 545"/>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47" name="フローチャート: 判断 546"/>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8" name="フローチャート: 判断 547"/>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9" name="フローチャート: 判断 548"/>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50" name="フローチャート: 判断 549"/>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127508</xdr:rowOff>
    </xdr:from>
    <xdr:to>
      <xdr:col>76</xdr:col>
      <xdr:colOff>165100</xdr:colOff>
      <xdr:row>61</xdr:row>
      <xdr:rowOff>57658</xdr:rowOff>
    </xdr:to>
    <xdr:sp macro="" textlink="">
      <xdr:nvSpPr>
        <xdr:cNvPr id="556" name="楕円 555"/>
        <xdr:cNvSpPr/>
      </xdr:nvSpPr>
      <xdr:spPr>
        <a:xfrm>
          <a:off x="14541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79502</xdr:rowOff>
    </xdr:from>
    <xdr:to>
      <xdr:col>72</xdr:col>
      <xdr:colOff>38100</xdr:colOff>
      <xdr:row>61</xdr:row>
      <xdr:rowOff>9652</xdr:rowOff>
    </xdr:to>
    <xdr:sp macro="" textlink="">
      <xdr:nvSpPr>
        <xdr:cNvPr id="557" name="楕円 556"/>
        <xdr:cNvSpPr/>
      </xdr:nvSpPr>
      <xdr:spPr>
        <a:xfrm>
          <a:off x="13652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130302</xdr:rowOff>
    </xdr:from>
    <xdr:to>
      <xdr:col>76</xdr:col>
      <xdr:colOff>114300</xdr:colOff>
      <xdr:row>61</xdr:row>
      <xdr:rowOff>6858</xdr:rowOff>
    </xdr:to>
    <xdr:cxnSp macro="">
      <xdr:nvCxnSpPr>
        <xdr:cNvPr id="558" name="直線コネクタ 557"/>
        <xdr:cNvCxnSpPr/>
      </xdr:nvCxnSpPr>
      <xdr:spPr>
        <a:xfrm>
          <a:off x="13703300" y="104173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6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6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62"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563" name="n_2mainValue【保健センター・保健所】&#10;有形固定資産減価償却率"/>
        <xdr:cNvSpPr txBox="1"/>
      </xdr:nvSpPr>
      <xdr:spPr>
        <a:xfrm>
          <a:off x="14389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779</xdr:rowOff>
    </xdr:from>
    <xdr:ext cx="405111" cy="259045"/>
    <xdr:sp macro="" textlink="">
      <xdr:nvSpPr>
        <xdr:cNvPr id="564" name="n_3mainValue【保健センター・保健所】&#10;有形固定資産減価償却率"/>
        <xdr:cNvSpPr txBox="1"/>
      </xdr:nvSpPr>
      <xdr:spPr>
        <a:xfrm>
          <a:off x="13500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6" name="直線コネクタ 585"/>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7"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8" name="直線コネクタ 587"/>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89"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90" name="直線コネクタ 589"/>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91"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2" name="フローチャート: 判断 591"/>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3" name="フローチャート: 判断 592"/>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4" name="フローチャート: 判断 593"/>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5" name="フローチャート: 判断 594"/>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6" name="フローチャート: 判断 595"/>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49784</xdr:rowOff>
    </xdr:from>
    <xdr:to>
      <xdr:col>107</xdr:col>
      <xdr:colOff>101600</xdr:colOff>
      <xdr:row>62</xdr:row>
      <xdr:rowOff>151384</xdr:rowOff>
    </xdr:to>
    <xdr:sp macro="" textlink="">
      <xdr:nvSpPr>
        <xdr:cNvPr id="602" name="楕円 601"/>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03" name="楕円 602"/>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105156</xdr:rowOff>
    </xdr:to>
    <xdr:cxnSp macro="">
      <xdr:nvCxnSpPr>
        <xdr:cNvPr id="604" name="直線コネクタ 603"/>
        <xdr:cNvCxnSpPr/>
      </xdr:nvCxnSpPr>
      <xdr:spPr>
        <a:xfrm flipV="1">
          <a:off x="19545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05"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06"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07"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08"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609" name="n_2mainValue【保健センター・保健所】&#10;一人当たり面積"/>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10" name="n_3main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36" name="直線コネクタ 63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3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38" name="直線コネクタ 63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3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0" name="直線コネクタ 63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1"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2" name="フローチャート: 判断 64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43" name="フローチャート: 判断 64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44" name="フローチャート: 判断 64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5" name="フローチャート: 判断 64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46" name="フローチャート: 判断 645"/>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153851</xdr:rowOff>
    </xdr:from>
    <xdr:to>
      <xdr:col>76</xdr:col>
      <xdr:colOff>165100</xdr:colOff>
      <xdr:row>80</xdr:row>
      <xdr:rowOff>84001</xdr:rowOff>
    </xdr:to>
    <xdr:sp macro="" textlink="">
      <xdr:nvSpPr>
        <xdr:cNvPr id="652" name="楕円 651"/>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109764</xdr:rowOff>
    </xdr:from>
    <xdr:to>
      <xdr:col>72</xdr:col>
      <xdr:colOff>38100</xdr:colOff>
      <xdr:row>80</xdr:row>
      <xdr:rowOff>39914</xdr:rowOff>
    </xdr:to>
    <xdr:sp macro="" textlink="">
      <xdr:nvSpPr>
        <xdr:cNvPr id="653" name="楕円 652"/>
        <xdr:cNvSpPr/>
      </xdr:nvSpPr>
      <xdr:spPr>
        <a:xfrm>
          <a:off x="1365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160564</xdr:rowOff>
    </xdr:from>
    <xdr:to>
      <xdr:col>76</xdr:col>
      <xdr:colOff>114300</xdr:colOff>
      <xdr:row>80</xdr:row>
      <xdr:rowOff>33201</xdr:rowOff>
    </xdr:to>
    <xdr:cxnSp macro="">
      <xdr:nvCxnSpPr>
        <xdr:cNvPr id="654" name="直線コネクタ 653"/>
        <xdr:cNvCxnSpPr/>
      </xdr:nvCxnSpPr>
      <xdr:spPr>
        <a:xfrm>
          <a:off x="13703300" y="137051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55"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56"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57"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58"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659" name="n_2mainValue【消防施設】&#10;有形固定資産減価償却率"/>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56441</xdr:rowOff>
    </xdr:from>
    <xdr:ext cx="405111" cy="259045"/>
    <xdr:sp macro="" textlink="">
      <xdr:nvSpPr>
        <xdr:cNvPr id="660" name="n_3mainValue【消防施設】&#10;有形固定資産減価償却率"/>
        <xdr:cNvSpPr txBox="1"/>
      </xdr:nvSpPr>
      <xdr:spPr>
        <a:xfrm>
          <a:off x="13500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84" name="直線コネクタ 683"/>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85"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86" name="直線コネクタ 685"/>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87"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88" name="直線コネクタ 68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89"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90" name="フローチャート: 判断 689"/>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91" name="フローチャート: 判断 690"/>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92" name="フローチャート: 判断 69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93" name="フローチャート: 判断 69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94" name="フローチャート: 判断 693"/>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84455</xdr:rowOff>
    </xdr:from>
    <xdr:to>
      <xdr:col>107</xdr:col>
      <xdr:colOff>101600</xdr:colOff>
      <xdr:row>86</xdr:row>
      <xdr:rowOff>14605</xdr:rowOff>
    </xdr:to>
    <xdr:sp macro="" textlink="">
      <xdr:nvSpPr>
        <xdr:cNvPr id="700" name="楕円 699"/>
        <xdr:cNvSpPr/>
      </xdr:nvSpPr>
      <xdr:spPr>
        <a:xfrm>
          <a:off x="20383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88264</xdr:rowOff>
    </xdr:from>
    <xdr:to>
      <xdr:col>102</xdr:col>
      <xdr:colOff>165100</xdr:colOff>
      <xdr:row>86</xdr:row>
      <xdr:rowOff>18414</xdr:rowOff>
    </xdr:to>
    <xdr:sp macro="" textlink="">
      <xdr:nvSpPr>
        <xdr:cNvPr id="701" name="楕円 700"/>
        <xdr:cNvSpPr/>
      </xdr:nvSpPr>
      <xdr:spPr>
        <a:xfrm>
          <a:off x="19494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135255</xdr:rowOff>
    </xdr:from>
    <xdr:to>
      <xdr:col>107</xdr:col>
      <xdr:colOff>50800</xdr:colOff>
      <xdr:row>85</xdr:row>
      <xdr:rowOff>139064</xdr:rowOff>
    </xdr:to>
    <xdr:cxnSp macro="">
      <xdr:nvCxnSpPr>
        <xdr:cNvPr id="702" name="直線コネクタ 701"/>
        <xdr:cNvCxnSpPr/>
      </xdr:nvCxnSpPr>
      <xdr:spPr>
        <a:xfrm flipV="1">
          <a:off x="19545300" y="147085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03"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04"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05"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5732</xdr:rowOff>
    </xdr:from>
    <xdr:ext cx="469744" cy="259045"/>
    <xdr:sp macro="" textlink="">
      <xdr:nvSpPr>
        <xdr:cNvPr id="707" name="n_2mainValue【消防施設】&#10;一人当たり面積"/>
        <xdr:cNvSpPr txBox="1"/>
      </xdr:nvSpPr>
      <xdr:spPr>
        <a:xfrm>
          <a:off x="20199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9541</xdr:rowOff>
    </xdr:from>
    <xdr:ext cx="469744" cy="259045"/>
    <xdr:sp macro="" textlink="">
      <xdr:nvSpPr>
        <xdr:cNvPr id="708" name="n_3mainValue【消防施設】&#10;一人当たり面積"/>
        <xdr:cNvSpPr txBox="1"/>
      </xdr:nvSpPr>
      <xdr:spPr>
        <a:xfrm>
          <a:off x="19310427" y="14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34" name="直線コネクタ 733"/>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3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36" name="直線コネクタ 73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37"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38" name="直線コネクタ 737"/>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39"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40" name="フローチャート: 判断 739"/>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41" name="フローチャート: 判断 740"/>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42" name="フローチャート: 判断 74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43" name="フローチャート: 判断 742"/>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44" name="フローチャート: 判断 743"/>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76019</xdr:rowOff>
    </xdr:from>
    <xdr:to>
      <xdr:col>76</xdr:col>
      <xdr:colOff>165100</xdr:colOff>
      <xdr:row>107</xdr:row>
      <xdr:rowOff>6169</xdr:rowOff>
    </xdr:to>
    <xdr:sp macro="" textlink="">
      <xdr:nvSpPr>
        <xdr:cNvPr id="750" name="楕円 749"/>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751" name="楕円 750"/>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126819</xdr:rowOff>
    </xdr:to>
    <xdr:cxnSp macro="">
      <xdr:nvCxnSpPr>
        <xdr:cNvPr id="752" name="直線コネクタ 751"/>
        <xdr:cNvCxnSpPr/>
      </xdr:nvCxnSpPr>
      <xdr:spPr>
        <a:xfrm>
          <a:off x="13703300" y="1826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53"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54"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55"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757" name="n_2mainValue【庁舎】&#10;有形固定資産減価償却率"/>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758" name="n_3mainValue【庁舎】&#10;有形固定資産減価償却率"/>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84" name="直線コネクタ 783"/>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85"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86" name="直線コネクタ 785"/>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87"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88" name="直線コネクタ 787"/>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89"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90" name="フローチャート: 判断 789"/>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91" name="フローチャート: 判断 790"/>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92" name="フローチャート: 判断 791"/>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93" name="フローチャート: 判断 792"/>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94" name="フローチャート: 判断 793"/>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12337</xdr:rowOff>
    </xdr:from>
    <xdr:to>
      <xdr:col>107</xdr:col>
      <xdr:colOff>101600</xdr:colOff>
      <xdr:row>107</xdr:row>
      <xdr:rowOff>113937</xdr:rowOff>
    </xdr:to>
    <xdr:sp macro="" textlink="">
      <xdr:nvSpPr>
        <xdr:cNvPr id="800" name="楕円 799"/>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18869</xdr:rowOff>
    </xdr:from>
    <xdr:to>
      <xdr:col>102</xdr:col>
      <xdr:colOff>165100</xdr:colOff>
      <xdr:row>107</xdr:row>
      <xdr:rowOff>120469</xdr:rowOff>
    </xdr:to>
    <xdr:sp macro="" textlink="">
      <xdr:nvSpPr>
        <xdr:cNvPr id="801" name="楕円 800"/>
        <xdr:cNvSpPr/>
      </xdr:nvSpPr>
      <xdr:spPr>
        <a:xfrm>
          <a:off x="19494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69669</xdr:rowOff>
    </xdr:to>
    <xdr:cxnSp macro="">
      <xdr:nvCxnSpPr>
        <xdr:cNvPr id="802" name="直線コネクタ 801"/>
        <xdr:cNvCxnSpPr/>
      </xdr:nvCxnSpPr>
      <xdr:spPr>
        <a:xfrm flipV="1">
          <a:off x="19545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03"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04"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05"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06"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807" name="n_2mainValue【庁舎】&#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111596</xdr:rowOff>
    </xdr:from>
    <xdr:ext cx="469744" cy="259045"/>
    <xdr:sp macro="" textlink="">
      <xdr:nvSpPr>
        <xdr:cNvPr id="808" name="n_3mainValue【庁舎】&#10;一人当たり面積"/>
        <xdr:cNvSpPr txBox="1"/>
      </xdr:nvSpPr>
      <xdr:spPr>
        <a:xfrm>
          <a:off x="19310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一人当たり面積の数値は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どの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平均値とほぼ同じとなっていますが、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減価償却率については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施設によって数値が高いものと低いものに分かれて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体育館、プールは町内に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ヶ所あり、平成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建築されたもので、類似団体内平均値に比べて有形固定資産減価償却率は低くなっています。しかし、町の人口、税収ともにピークを迎えていた時期に建築されたもので、今の財政状況を考慮した場合、維持管理経費が高額であることが課題です。今後、利用者増加策等の方策を考える必要があると考えているところ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市民会館は、ユーベルホール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1ヶ所です</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建築に建築されたもので、有形固定資産減価償却率は類似団体内平均値と比較してほぼ同水準ですが、舞台装置等の設備が更新時期を迎えており、全ての設備を改修するには莫大な費用を要するため、現在の町の財政状況を考えるとその費用対効果が課題となるところ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消防庁舎は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所あり、どちらも比較的新しい建物で、有形固定資産減価償却率は類似団体内平均値と比べて低くなっています。現在、町は消防業務を箕面市に委託しており、今後の改修計画については、箕面市と協議の上進めていくこと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庁舎は役場本庁舎と吉川支所の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ヶ所です。吉川支所は耐震診断により耐震性が確保されていますが、役場本庁舎は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棟の内、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棟で耐震基準を下回っています。改修、移転を含めて今後の整備方針が課題です。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ヶ所、福祉施設は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ヶ所、保健センターは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ヶ所ですが、その内各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ヶ所は、町の西部地域における住宅開発が進んだ昭和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年代後半から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年代初頭にかけて一時期に整備されています。改修時期が同時期になるため、施設の統廃合等、総合的に町の施設をどうするかについて協議する必要があります。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及び令和元年度決算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に係る固定資産台帳については、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及び令和元年度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の当該団体値等は表示されていません。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本町では、少子高齢化と人口減少により町税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しており、ここ数年は、基準財政収入額の減少幅が、基準財政需要額の減少幅を上回り、財政力の低下につながっていた。令和元年度は、前年度と比べ基準財政需要額が増加となり、基準財政収入額が減少となった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年度の数値を下回ることとなった。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本町の町税は、個人住民税と固定資産税が大部分を占めているため、収入増加策と歳出削減策を継続することが今後の課題となっている。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44979</xdr:rowOff>
    </xdr:to>
    <xdr:cxnSp macro="">
      <xdr:nvCxnSpPr>
        <xdr:cNvPr id="72" name="直線コネクタ 71"/>
        <xdr:cNvCxnSpPr/>
      </xdr:nvCxnSpPr>
      <xdr:spPr>
        <a:xfrm>
          <a:off x="4114800" y="73972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24871</xdr:rowOff>
    </xdr:to>
    <xdr:cxnSp macro="">
      <xdr:nvCxnSpPr>
        <xdr:cNvPr id="75" name="直線コネクタ 74"/>
        <xdr:cNvCxnSpPr/>
      </xdr:nvCxnSpPr>
      <xdr:spPr>
        <a:xfrm>
          <a:off x="3225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14817</xdr:rowOff>
    </xdr:to>
    <xdr:cxnSp macro="">
      <xdr:nvCxnSpPr>
        <xdr:cNvPr id="78" name="直線コネクタ 77"/>
        <xdr:cNvCxnSpPr/>
      </xdr:nvCxnSpPr>
      <xdr:spPr>
        <a:xfrm>
          <a:off x="2336800" y="73771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4763</xdr:rowOff>
    </xdr:to>
    <xdr:cxnSp macro="">
      <xdr:nvCxnSpPr>
        <xdr:cNvPr id="81" name="直線コネクタ 80"/>
        <xdr:cNvCxnSpPr/>
      </xdr:nvCxnSpPr>
      <xdr:spPr>
        <a:xfrm>
          <a:off x="1447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145521</xdr:rowOff>
    </xdr:from>
    <xdr:to>
      <xdr:col>19</xdr:col>
      <xdr:colOff>184150</xdr:colOff>
      <xdr:row>43</xdr:row>
      <xdr:rowOff>75671</xdr:rowOff>
    </xdr:to>
    <xdr:sp macro="" textlink="">
      <xdr:nvSpPr>
        <xdr:cNvPr id="93" name="楕円 92"/>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60448</xdr:rowOff>
    </xdr:from>
    <xdr:ext cx="736600" cy="259045"/>
    <xdr:sp macro="" textlink="">
      <xdr:nvSpPr>
        <xdr:cNvPr id="94" name="テキスト ボックス 93"/>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5" name="楕円 94"/>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6" name="テキスト ボックス 9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97" name="楕円 96"/>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40340</xdr:rowOff>
    </xdr:from>
    <xdr:ext cx="762000" cy="259045"/>
    <xdr:sp macro="" textlink="">
      <xdr:nvSpPr>
        <xdr:cNvPr id="98" name="テキスト ボックス 97"/>
        <xdr:cNvSpPr txBox="1"/>
      </xdr:nvSpPr>
      <xdr:spPr>
        <a:xfrm>
          <a:off x="1955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40340</xdr:rowOff>
    </xdr:from>
    <xdr:ext cx="762000" cy="259045"/>
    <xdr:sp macro="" textlink="">
      <xdr:nvSpPr>
        <xdr:cNvPr id="100" name="テキスト ボックス 99"/>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令和元年度の経常収支比率は、平成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悪化している。地方税などの減少と人件費や補助費等に対する充当一般財源の増加が主な要因である。退職手当の増による人件費の増加と障がい者自立支援事業などの扶助費の増加が経常収支比率を上げる要因となっ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今後については、引き続き地方税収入が減少する傾向であり、退職手当、扶助費の増加などで経常収支比率が悪化する見込みであるが、定年退職者が令和</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年度以降落ち着くため、経常収支比率は低下する見込みである。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37737</xdr:rowOff>
    </xdr:from>
    <xdr:to>
      <xdr:col>23</xdr:col>
      <xdr:colOff>133350</xdr:colOff>
      <xdr:row>66</xdr:row>
      <xdr:rowOff>141151</xdr:rowOff>
    </xdr:to>
    <xdr:cxnSp macro="">
      <xdr:nvCxnSpPr>
        <xdr:cNvPr id="137" name="直線コネクタ 136"/>
        <xdr:cNvCxnSpPr/>
      </xdr:nvCxnSpPr>
      <xdr:spPr>
        <a:xfrm>
          <a:off x="4114800" y="1135343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116115</xdr:rowOff>
    </xdr:from>
    <xdr:to>
      <xdr:col>19</xdr:col>
      <xdr:colOff>133350</xdr:colOff>
      <xdr:row>66</xdr:row>
      <xdr:rowOff>37737</xdr:rowOff>
    </xdr:to>
    <xdr:cxnSp macro="">
      <xdr:nvCxnSpPr>
        <xdr:cNvPr id="140" name="直線コネクタ 139"/>
        <xdr:cNvCxnSpPr/>
      </xdr:nvCxnSpPr>
      <xdr:spPr>
        <a:xfrm>
          <a:off x="3225800" y="1126036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81643</xdr:rowOff>
    </xdr:from>
    <xdr:to>
      <xdr:col>15</xdr:col>
      <xdr:colOff>82550</xdr:colOff>
      <xdr:row>65</xdr:row>
      <xdr:rowOff>116115</xdr:rowOff>
    </xdr:to>
    <xdr:cxnSp macro="">
      <xdr:nvCxnSpPr>
        <xdr:cNvPr id="143" name="直線コネクタ 142"/>
        <xdr:cNvCxnSpPr/>
      </xdr:nvCxnSpPr>
      <xdr:spPr>
        <a:xfrm>
          <a:off x="2336800" y="1122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25581</xdr:rowOff>
    </xdr:from>
    <xdr:to>
      <xdr:col>11</xdr:col>
      <xdr:colOff>31750</xdr:colOff>
      <xdr:row>65</xdr:row>
      <xdr:rowOff>81643</xdr:rowOff>
    </xdr:to>
    <xdr:cxnSp macro="">
      <xdr:nvCxnSpPr>
        <xdr:cNvPr id="146" name="直線コネクタ 145"/>
        <xdr:cNvCxnSpPr/>
      </xdr:nvCxnSpPr>
      <xdr:spPr>
        <a:xfrm>
          <a:off x="1447800" y="10998381"/>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90351</xdr:rowOff>
    </xdr:from>
    <xdr:to>
      <xdr:col>23</xdr:col>
      <xdr:colOff>184150</xdr:colOff>
      <xdr:row>67</xdr:row>
      <xdr:rowOff>20501</xdr:rowOff>
    </xdr:to>
    <xdr:sp macro="" textlink="">
      <xdr:nvSpPr>
        <xdr:cNvPr id="156" name="楕円 155"/>
        <xdr:cNvSpPr/>
      </xdr:nvSpPr>
      <xdr:spPr>
        <a:xfrm>
          <a:off x="4902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62428</xdr:rowOff>
    </xdr:from>
    <xdr:ext cx="762000" cy="259045"/>
    <xdr:sp macro="" textlink="">
      <xdr:nvSpPr>
        <xdr:cNvPr id="157" name="財政構造の弾力性該当値テキスト"/>
        <xdr:cNvSpPr txBox="1"/>
      </xdr:nvSpPr>
      <xdr:spPr>
        <a:xfrm>
          <a:off x="5041900" y="1137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158387</xdr:rowOff>
    </xdr:from>
    <xdr:to>
      <xdr:col>19</xdr:col>
      <xdr:colOff>184150</xdr:colOff>
      <xdr:row>66</xdr:row>
      <xdr:rowOff>88537</xdr:rowOff>
    </xdr:to>
    <xdr:sp macro="" textlink="">
      <xdr:nvSpPr>
        <xdr:cNvPr id="158" name="楕円 157"/>
        <xdr:cNvSpPr/>
      </xdr:nvSpPr>
      <xdr:spPr>
        <a:xfrm>
          <a:off x="4064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73314</xdr:rowOff>
    </xdr:from>
    <xdr:ext cx="736600" cy="259045"/>
    <xdr:sp macro="" textlink="">
      <xdr:nvSpPr>
        <xdr:cNvPr id="159" name="テキスト ボックス 158"/>
        <xdr:cNvSpPr txBox="1"/>
      </xdr:nvSpPr>
      <xdr:spPr>
        <a:xfrm>
          <a:off x="3733800" y="1138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65315</xdr:rowOff>
    </xdr:from>
    <xdr:to>
      <xdr:col>15</xdr:col>
      <xdr:colOff>133350</xdr:colOff>
      <xdr:row>65</xdr:row>
      <xdr:rowOff>166915</xdr:rowOff>
    </xdr:to>
    <xdr:sp macro="" textlink="">
      <xdr:nvSpPr>
        <xdr:cNvPr id="160" name="楕円 159"/>
        <xdr:cNvSpPr/>
      </xdr:nvSpPr>
      <xdr:spPr>
        <a:xfrm>
          <a:off x="3175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151692</xdr:rowOff>
    </xdr:from>
    <xdr:ext cx="762000" cy="259045"/>
    <xdr:sp macro="" textlink="">
      <xdr:nvSpPr>
        <xdr:cNvPr id="161" name="テキスト ボックス 160"/>
        <xdr:cNvSpPr txBox="1"/>
      </xdr:nvSpPr>
      <xdr:spPr>
        <a:xfrm>
          <a:off x="2844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30843</xdr:rowOff>
    </xdr:from>
    <xdr:to>
      <xdr:col>11</xdr:col>
      <xdr:colOff>82550</xdr:colOff>
      <xdr:row>65</xdr:row>
      <xdr:rowOff>132443</xdr:rowOff>
    </xdr:to>
    <xdr:sp macro="" textlink="">
      <xdr:nvSpPr>
        <xdr:cNvPr id="162" name="楕円 161"/>
        <xdr:cNvSpPr/>
      </xdr:nvSpPr>
      <xdr:spPr>
        <a:xfrm>
          <a:off x="2286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117220</xdr:rowOff>
    </xdr:from>
    <xdr:ext cx="762000" cy="259045"/>
    <xdr:sp macro="" textlink="">
      <xdr:nvSpPr>
        <xdr:cNvPr id="163" name="テキスト ボックス 162"/>
        <xdr:cNvSpPr txBox="1"/>
      </xdr:nvSpPr>
      <xdr:spPr>
        <a:xfrm>
          <a:off x="1955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146231</xdr:rowOff>
    </xdr:from>
    <xdr:to>
      <xdr:col>7</xdr:col>
      <xdr:colOff>31750</xdr:colOff>
      <xdr:row>64</xdr:row>
      <xdr:rowOff>76381</xdr:rowOff>
    </xdr:to>
    <xdr:sp macro="" textlink="">
      <xdr:nvSpPr>
        <xdr:cNvPr id="164" name="楕円 163"/>
        <xdr:cNvSpPr/>
      </xdr:nvSpPr>
      <xdr:spPr>
        <a:xfrm>
          <a:off x="1397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61158</xdr:rowOff>
    </xdr:from>
    <xdr:ext cx="762000" cy="259045"/>
    <xdr:sp macro="" textlink="">
      <xdr:nvSpPr>
        <xdr:cNvPr id="165" name="テキスト ボックス 164"/>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[148,586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令和元年度の人件費・物件費等は、平成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年度と比べて増加している。物件費については、基幹系システム切替と体育施設、文化ホールに係るものの増加と、人件費については、退職手当の増加によるものである。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今後については、事務事業の廃止、縮小などの見直しを行い、民間委託や民営化の推進、公共施設の再編、再配置を行っていき、人員の適正化を図り、歳出削減に努めていく。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72332</xdr:rowOff>
    </xdr:from>
    <xdr:to>
      <xdr:col>23</xdr:col>
      <xdr:colOff>133350</xdr:colOff>
      <xdr:row>82</xdr:row>
      <xdr:rowOff>132559</xdr:rowOff>
    </xdr:to>
    <xdr:cxnSp macro="">
      <xdr:nvCxnSpPr>
        <xdr:cNvPr id="200" name="直線コネクタ 199"/>
        <xdr:cNvCxnSpPr/>
      </xdr:nvCxnSpPr>
      <xdr:spPr>
        <a:xfrm>
          <a:off x="4114800" y="14131232"/>
          <a:ext cx="8382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60733</xdr:rowOff>
    </xdr:from>
    <xdr:to>
      <xdr:col>19</xdr:col>
      <xdr:colOff>133350</xdr:colOff>
      <xdr:row>82</xdr:row>
      <xdr:rowOff>72332</xdr:rowOff>
    </xdr:to>
    <xdr:cxnSp macro="">
      <xdr:nvCxnSpPr>
        <xdr:cNvPr id="203" name="直線コネクタ 202"/>
        <xdr:cNvCxnSpPr/>
      </xdr:nvCxnSpPr>
      <xdr:spPr>
        <a:xfrm>
          <a:off x="3225800" y="14119633"/>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171141</xdr:rowOff>
    </xdr:from>
    <xdr:to>
      <xdr:col>15</xdr:col>
      <xdr:colOff>82550</xdr:colOff>
      <xdr:row>82</xdr:row>
      <xdr:rowOff>60733</xdr:rowOff>
    </xdr:to>
    <xdr:cxnSp macro="">
      <xdr:nvCxnSpPr>
        <xdr:cNvPr id="206" name="直線コネクタ 205"/>
        <xdr:cNvCxnSpPr/>
      </xdr:nvCxnSpPr>
      <xdr:spPr>
        <a:xfrm>
          <a:off x="2336800" y="14058591"/>
          <a:ext cx="889000" cy="6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171141</xdr:rowOff>
    </xdr:from>
    <xdr:to>
      <xdr:col>11</xdr:col>
      <xdr:colOff>31750</xdr:colOff>
      <xdr:row>82</xdr:row>
      <xdr:rowOff>88418</xdr:rowOff>
    </xdr:to>
    <xdr:cxnSp macro="">
      <xdr:nvCxnSpPr>
        <xdr:cNvPr id="209" name="直線コネクタ 208"/>
        <xdr:cNvCxnSpPr/>
      </xdr:nvCxnSpPr>
      <xdr:spPr>
        <a:xfrm flipV="1">
          <a:off x="1447800" y="14058591"/>
          <a:ext cx="889000" cy="8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81759</xdr:rowOff>
    </xdr:from>
    <xdr:to>
      <xdr:col>23</xdr:col>
      <xdr:colOff>184150</xdr:colOff>
      <xdr:row>83</xdr:row>
      <xdr:rowOff>11909</xdr:rowOff>
    </xdr:to>
    <xdr:sp macro="" textlink="">
      <xdr:nvSpPr>
        <xdr:cNvPr id="219" name="楕円 218"/>
        <xdr:cNvSpPr/>
      </xdr:nvSpPr>
      <xdr:spPr>
        <a:xfrm>
          <a:off x="4902200" y="141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98286</xdr:rowOff>
    </xdr:from>
    <xdr:ext cx="762000" cy="259045"/>
    <xdr:sp macro="" textlink="">
      <xdr:nvSpPr>
        <xdr:cNvPr id="220" name="人件費・物件費等の状況該当値テキスト"/>
        <xdr:cNvSpPr txBox="1"/>
      </xdr:nvSpPr>
      <xdr:spPr>
        <a:xfrm>
          <a:off x="5041900" y="1398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21532</xdr:rowOff>
    </xdr:from>
    <xdr:to>
      <xdr:col>19</xdr:col>
      <xdr:colOff>184150</xdr:colOff>
      <xdr:row>82</xdr:row>
      <xdr:rowOff>123132</xdr:rowOff>
    </xdr:to>
    <xdr:sp macro="" textlink="">
      <xdr:nvSpPr>
        <xdr:cNvPr id="221" name="楕円 220"/>
        <xdr:cNvSpPr/>
      </xdr:nvSpPr>
      <xdr:spPr>
        <a:xfrm>
          <a:off x="4064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133309</xdr:rowOff>
    </xdr:from>
    <xdr:ext cx="736600" cy="259045"/>
    <xdr:sp macro="" textlink="">
      <xdr:nvSpPr>
        <xdr:cNvPr id="222" name="テキスト ボックス 221"/>
        <xdr:cNvSpPr txBox="1"/>
      </xdr:nvSpPr>
      <xdr:spPr>
        <a:xfrm>
          <a:off x="3733800" y="1384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9933</xdr:rowOff>
    </xdr:from>
    <xdr:to>
      <xdr:col>15</xdr:col>
      <xdr:colOff>133350</xdr:colOff>
      <xdr:row>82</xdr:row>
      <xdr:rowOff>111533</xdr:rowOff>
    </xdr:to>
    <xdr:sp macro="" textlink="">
      <xdr:nvSpPr>
        <xdr:cNvPr id="223" name="楕円 222"/>
        <xdr:cNvSpPr/>
      </xdr:nvSpPr>
      <xdr:spPr>
        <a:xfrm>
          <a:off x="3175000" y="14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121710</xdr:rowOff>
    </xdr:from>
    <xdr:ext cx="762000" cy="259045"/>
    <xdr:sp macro="" textlink="">
      <xdr:nvSpPr>
        <xdr:cNvPr id="224" name="テキスト ボックス 223"/>
        <xdr:cNvSpPr txBox="1"/>
      </xdr:nvSpPr>
      <xdr:spPr>
        <a:xfrm>
          <a:off x="2844800" y="1383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120341</xdr:rowOff>
    </xdr:from>
    <xdr:to>
      <xdr:col>11</xdr:col>
      <xdr:colOff>82550</xdr:colOff>
      <xdr:row>82</xdr:row>
      <xdr:rowOff>50491</xdr:rowOff>
    </xdr:to>
    <xdr:sp macro="" textlink="">
      <xdr:nvSpPr>
        <xdr:cNvPr id="225" name="楕円 224"/>
        <xdr:cNvSpPr/>
      </xdr:nvSpPr>
      <xdr:spPr>
        <a:xfrm>
          <a:off x="2286000" y="140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60668</xdr:rowOff>
    </xdr:from>
    <xdr:ext cx="762000" cy="259045"/>
    <xdr:sp macro="" textlink="">
      <xdr:nvSpPr>
        <xdr:cNvPr id="226" name="テキスト ボックス 225"/>
        <xdr:cNvSpPr txBox="1"/>
      </xdr:nvSpPr>
      <xdr:spPr>
        <a:xfrm>
          <a:off x="1955800" y="137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37618</xdr:rowOff>
    </xdr:from>
    <xdr:to>
      <xdr:col>7</xdr:col>
      <xdr:colOff>31750</xdr:colOff>
      <xdr:row>82</xdr:row>
      <xdr:rowOff>139218</xdr:rowOff>
    </xdr:to>
    <xdr:sp macro="" textlink="">
      <xdr:nvSpPr>
        <xdr:cNvPr id="227" name="楕円 226"/>
        <xdr:cNvSpPr/>
      </xdr:nvSpPr>
      <xdr:spPr>
        <a:xfrm>
          <a:off x="1397000" y="140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149395</xdr:rowOff>
    </xdr:from>
    <xdr:ext cx="762000" cy="259045"/>
    <xdr:sp macro="" textlink="">
      <xdr:nvSpPr>
        <xdr:cNvPr id="228" name="テキスト ボックス 227"/>
        <xdr:cNvSpPr txBox="1"/>
      </xdr:nvSpPr>
      <xdr:spPr>
        <a:xfrm>
          <a:off x="1066800" y="138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本町のラスパイレス指数は類似団体内平均値と比べてかなり低い数値で推移していたが、平成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年度末に職級に応じた職員給与カット（</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％）を終了したことなどにより、平成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97.7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ポイントに上昇した。以降はほぼ横ばいで推移していたが、令和元年度においては、平均給料月額が大きく変動したことにより、ラスパイレス指数が上昇した。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141816</xdr:rowOff>
    </xdr:to>
    <xdr:cxnSp macro="">
      <xdr:nvCxnSpPr>
        <xdr:cNvPr id="266" name="直線コネクタ 265"/>
        <xdr:cNvCxnSpPr/>
      </xdr:nvCxnSpPr>
      <xdr:spPr>
        <a:xfrm>
          <a:off x="16179800" y="14796029"/>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31221</xdr:rowOff>
    </xdr:from>
    <xdr:to>
      <xdr:col>77</xdr:col>
      <xdr:colOff>44450</xdr:colOff>
      <xdr:row>86</xdr:row>
      <xdr:rowOff>51329</xdr:rowOff>
    </xdr:to>
    <xdr:cxnSp macro="">
      <xdr:nvCxnSpPr>
        <xdr:cNvPr id="269" name="直線コネクタ 268"/>
        <xdr:cNvCxnSpPr/>
      </xdr:nvCxnSpPr>
      <xdr:spPr>
        <a:xfrm>
          <a:off x="15290800" y="1477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31221</xdr:rowOff>
    </xdr:from>
    <xdr:to>
      <xdr:col>72</xdr:col>
      <xdr:colOff>203200</xdr:colOff>
      <xdr:row>86</xdr:row>
      <xdr:rowOff>31221</xdr:rowOff>
    </xdr:to>
    <xdr:cxnSp macro="">
      <xdr:nvCxnSpPr>
        <xdr:cNvPr id="272" name="直線コネクタ 271"/>
        <xdr:cNvCxnSpPr/>
      </xdr:nvCxnSpPr>
      <xdr:spPr>
        <a:xfrm>
          <a:off x="14401800" y="14775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86</xdr:row>
      <xdr:rowOff>31221</xdr:rowOff>
    </xdr:to>
    <xdr:cxnSp macro="">
      <xdr:nvCxnSpPr>
        <xdr:cNvPr id="275" name="直線コネクタ 274"/>
        <xdr:cNvCxnSpPr/>
      </xdr:nvCxnSpPr>
      <xdr:spPr>
        <a:xfrm>
          <a:off x="13512800" y="14243050"/>
          <a:ext cx="889000" cy="53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85" name="楕円 28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87" name="楕円 286"/>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8" name="テキスト ボックス 287"/>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151871</xdr:rowOff>
    </xdr:from>
    <xdr:to>
      <xdr:col>73</xdr:col>
      <xdr:colOff>44450</xdr:colOff>
      <xdr:row>86</xdr:row>
      <xdr:rowOff>82021</xdr:rowOff>
    </xdr:to>
    <xdr:sp macro="" textlink="">
      <xdr:nvSpPr>
        <xdr:cNvPr id="289" name="楕円 288"/>
        <xdr:cNvSpPr/>
      </xdr:nvSpPr>
      <xdr:spPr>
        <a:xfrm>
          <a:off x="15240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66798</xdr:rowOff>
    </xdr:from>
    <xdr:ext cx="762000" cy="259045"/>
    <xdr:sp macro="" textlink="">
      <xdr:nvSpPr>
        <xdr:cNvPr id="290" name="テキスト ボックス 289"/>
        <xdr:cNvSpPr txBox="1"/>
      </xdr:nvSpPr>
      <xdr:spPr>
        <a:xfrm>
          <a:off x="14909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91" name="楕円 290"/>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92" name="テキスト ボックス 291"/>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3" name="楕円 292"/>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4" name="テキスト ボックス 293"/>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本町では、平成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月から消防事務を箕面市に委託、令和元年度から水道事業を大阪広域水道企業団に統合し、また令和元年度から定年退職者の増により、職員数が減少している。本町の人口は減少しているため、人口</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人当たりの職員数は増加している。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今後については、事務事業の廃止、縮小、公共施設の再編、再配置を行い公共施設の適正化を図り、再任用職員を活用しながら</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人員の適正化</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も図っていく</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38946</xdr:rowOff>
    </xdr:to>
    <xdr:cxnSp macro="">
      <xdr:nvCxnSpPr>
        <xdr:cNvPr id="331" name="直線コネクタ 330"/>
        <xdr:cNvCxnSpPr/>
      </xdr:nvCxnSpPr>
      <xdr:spPr>
        <a:xfrm>
          <a:off x="16179800" y="1045832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7922</xdr:rowOff>
    </xdr:to>
    <xdr:cxnSp macro="">
      <xdr:nvCxnSpPr>
        <xdr:cNvPr id="334" name="直線コネクタ 333"/>
        <xdr:cNvCxnSpPr/>
      </xdr:nvCxnSpPr>
      <xdr:spPr>
        <a:xfrm flipV="1">
          <a:off x="15290800" y="104583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155242</xdr:rowOff>
    </xdr:from>
    <xdr:to>
      <xdr:col>72</xdr:col>
      <xdr:colOff>203200</xdr:colOff>
      <xdr:row>61</xdr:row>
      <xdr:rowOff>7922</xdr:rowOff>
    </xdr:to>
    <xdr:cxnSp macro="">
      <xdr:nvCxnSpPr>
        <xdr:cNvPr id="337" name="直線コネクタ 336"/>
        <xdr:cNvCxnSpPr/>
      </xdr:nvCxnSpPr>
      <xdr:spPr>
        <a:xfrm>
          <a:off x="14401800" y="104422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155242</xdr:rowOff>
    </xdr:from>
    <xdr:to>
      <xdr:col>68</xdr:col>
      <xdr:colOff>152400</xdr:colOff>
      <xdr:row>60</xdr:row>
      <xdr:rowOff>160988</xdr:rowOff>
    </xdr:to>
    <xdr:cxnSp macro="">
      <xdr:nvCxnSpPr>
        <xdr:cNvPr id="340" name="直線コネクタ 339"/>
        <xdr:cNvCxnSpPr/>
      </xdr:nvCxnSpPr>
      <xdr:spPr>
        <a:xfrm flipV="1">
          <a:off x="13512800" y="1044224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50" name="楕円 349"/>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4673</xdr:rowOff>
    </xdr:from>
    <xdr:ext cx="762000" cy="259045"/>
    <xdr:sp macro="" textlink="">
      <xdr:nvSpPr>
        <xdr:cNvPr id="351" name="定員管理の状況該当値テキスト"/>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52" name="楕円 351"/>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60856</xdr:rowOff>
    </xdr:from>
    <xdr:ext cx="736600" cy="259045"/>
    <xdr:sp macro="" textlink="">
      <xdr:nvSpPr>
        <xdr:cNvPr id="353" name="テキスト ボックス 352"/>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128572</xdr:rowOff>
    </xdr:from>
    <xdr:to>
      <xdr:col>73</xdr:col>
      <xdr:colOff>44450</xdr:colOff>
      <xdr:row>61</xdr:row>
      <xdr:rowOff>58722</xdr:rowOff>
    </xdr:to>
    <xdr:sp macro="" textlink="">
      <xdr:nvSpPr>
        <xdr:cNvPr id="354" name="楕円 353"/>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68899</xdr:rowOff>
    </xdr:from>
    <xdr:ext cx="762000" cy="259045"/>
    <xdr:sp macro="" textlink="">
      <xdr:nvSpPr>
        <xdr:cNvPr id="355" name="テキスト ボックス 354"/>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104442</xdr:rowOff>
    </xdr:from>
    <xdr:to>
      <xdr:col>68</xdr:col>
      <xdr:colOff>203200</xdr:colOff>
      <xdr:row>61</xdr:row>
      <xdr:rowOff>34592</xdr:rowOff>
    </xdr:to>
    <xdr:sp macro="" textlink="">
      <xdr:nvSpPr>
        <xdr:cNvPr id="356" name="楕円 355"/>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44769</xdr:rowOff>
    </xdr:from>
    <xdr:ext cx="762000" cy="259045"/>
    <xdr:sp macro="" textlink="">
      <xdr:nvSpPr>
        <xdr:cNvPr id="357" name="テキスト ボックス 356"/>
        <xdr:cNvSpPr txBox="1"/>
      </xdr:nvSpPr>
      <xdr:spPr>
        <a:xfrm>
          <a:off x="14020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110188</xdr:rowOff>
    </xdr:from>
    <xdr:to>
      <xdr:col>64</xdr:col>
      <xdr:colOff>152400</xdr:colOff>
      <xdr:row>61</xdr:row>
      <xdr:rowOff>40338</xdr:rowOff>
    </xdr:to>
    <xdr:sp macro="" textlink="">
      <xdr:nvSpPr>
        <xdr:cNvPr id="358" name="楕円 357"/>
        <xdr:cNvSpPr/>
      </xdr:nvSpPr>
      <xdr:spPr>
        <a:xfrm>
          <a:off x="13462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50515</xdr:rowOff>
    </xdr:from>
    <xdr:ext cx="762000" cy="259045"/>
    <xdr:sp macro="" textlink="">
      <xdr:nvSpPr>
        <xdr:cNvPr id="359" name="テキスト ボックス 358"/>
        <xdr:cNvSpPr txBox="1"/>
      </xdr:nvSpPr>
      <xdr:spPr>
        <a:xfrm>
          <a:off x="13131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実質公債費比率は、横ばい傾向にあるが、地方債発行には、交付税措置のある地方債の発行以外は、なるべく行わない方針で地方債発行額を抑制している。今後もこの方針を維持していくことにより実質公債費比率が低い数値で推移するよう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年度開校予定の小中一貫校の施設整備や各公共施設の耐震化、施設の改修などの大規模改修が予想されるため、公共施設</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の再編</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再配置を行っていき</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適正化を図ることが課題となっている。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37592</xdr:rowOff>
    </xdr:to>
    <xdr:cxnSp macro="">
      <xdr:nvCxnSpPr>
        <xdr:cNvPr id="390" name="直線コネクタ 389"/>
        <xdr:cNvCxnSpPr/>
      </xdr:nvCxnSpPr>
      <xdr:spPr>
        <a:xfrm flipV="1">
          <a:off x="16179800" y="70573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37592</xdr:rowOff>
    </xdr:to>
    <xdr:cxnSp macro="">
      <xdr:nvCxnSpPr>
        <xdr:cNvPr id="393" name="直線コネクタ 392"/>
        <xdr:cNvCxnSpPr/>
      </xdr:nvCxnSpPr>
      <xdr:spPr>
        <a:xfrm>
          <a:off x="15290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96" name="直線コネクタ 395"/>
        <xdr:cNvCxnSpPr/>
      </xdr:nvCxnSpPr>
      <xdr:spPr>
        <a:xfrm>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165608</xdr:rowOff>
    </xdr:to>
    <xdr:cxnSp macro="">
      <xdr:nvCxnSpPr>
        <xdr:cNvPr id="399" name="直線コネクタ 398"/>
        <xdr:cNvCxnSpPr/>
      </xdr:nvCxnSpPr>
      <xdr:spPr>
        <a:xfrm flipV="1">
          <a:off x="13512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9" name="楕円 40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10"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11" name="楕円 410"/>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12" name="テキスト ボックス 411"/>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13" name="楕円 41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14" name="テキスト ボックス 41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15" name="楕円 414"/>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6" name="テキスト ボックス 415"/>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7" name="楕円 41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8" name="テキスト ボックス 41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の将来負担比率は、水道事業に係る公営企業債等繰入見込額は減少し、組合等負担等見込額が増加となったため、将来負担額合計としては、減少となった。充当可能な財源等も減少となり、分子全体としては、マイナスとなり、将来負担率は無くなった。</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今後については、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年度開校予定の小中一貫校の施設整備により、歳出増加が見込まれる。公共施設の再編・再配置や、</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事務事業の廃止、縮小などの見直しを行い、民間委託や民営化の推進を</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行っていくとともに、再任用職員の活用など、</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人員の適正化を図り、歳出削減に努めていく。</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59" name="テキスト ボックス 458"/>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29921</xdr:rowOff>
    </xdr:from>
    <xdr:to>
      <xdr:col>64</xdr:col>
      <xdr:colOff>152400</xdr:colOff>
      <xdr:row>14</xdr:row>
      <xdr:rowOff>131521</xdr:rowOff>
    </xdr:to>
    <xdr:sp macro="" textlink="">
      <xdr:nvSpPr>
        <xdr:cNvPr id="465" name="楕円 464"/>
        <xdr:cNvSpPr/>
      </xdr:nvSpPr>
      <xdr:spPr>
        <a:xfrm>
          <a:off x="13462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141698</xdr:rowOff>
    </xdr:from>
    <xdr:ext cx="762000" cy="259045"/>
    <xdr:sp macro="" textlink="">
      <xdr:nvSpPr>
        <xdr:cNvPr id="466" name="テキスト ボックス 465"/>
        <xdr:cNvSpPr txBox="1"/>
      </xdr:nvSpPr>
      <xdr:spPr>
        <a:xfrm>
          <a:off x="13131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本町は職員の高齢化などにより、歳出全体における人件費に係る比率が類似団体内平均値に比べて、かなり高い傾向が続いている。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月から消防事務を箕面市に委託し、令和元年度には水道事業を大阪広域水道企業団に統合し、人件費の圧縮を図っている。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年度以降は退職手当の増加に伴い、比率も上昇していることから、今後は再任用の活用など、人員の適正化を図り、人件費の削減に努める。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21844</xdr:rowOff>
    </xdr:from>
    <xdr:to>
      <xdr:col>24</xdr:col>
      <xdr:colOff>25400</xdr:colOff>
      <xdr:row>40</xdr:row>
      <xdr:rowOff>108712</xdr:rowOff>
    </xdr:to>
    <xdr:cxnSp macro="">
      <xdr:nvCxnSpPr>
        <xdr:cNvPr id="64" name="直線コネクタ 63"/>
        <xdr:cNvCxnSpPr/>
      </xdr:nvCxnSpPr>
      <xdr:spPr>
        <a:xfrm>
          <a:off x="3987800" y="68798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106426</xdr:rowOff>
    </xdr:from>
    <xdr:to>
      <xdr:col>19</xdr:col>
      <xdr:colOff>187325</xdr:colOff>
      <xdr:row>40</xdr:row>
      <xdr:rowOff>21844</xdr:rowOff>
    </xdr:to>
    <xdr:cxnSp macro="">
      <xdr:nvCxnSpPr>
        <xdr:cNvPr id="67" name="直線コネクタ 66"/>
        <xdr:cNvCxnSpPr/>
      </xdr:nvCxnSpPr>
      <xdr:spPr>
        <a:xfrm>
          <a:off x="3098800" y="67929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106426</xdr:rowOff>
    </xdr:to>
    <xdr:cxnSp macro="">
      <xdr:nvCxnSpPr>
        <xdr:cNvPr id="70" name="直線コネクタ 69"/>
        <xdr:cNvCxnSpPr/>
      </xdr:nvCxnSpPr>
      <xdr:spPr>
        <a:xfrm>
          <a:off x="2209800" y="6756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53848</xdr:rowOff>
    </xdr:to>
    <xdr:cxnSp macro="">
      <xdr:nvCxnSpPr>
        <xdr:cNvPr id="73" name="直線コネクタ 72"/>
        <xdr:cNvCxnSpPr/>
      </xdr:nvCxnSpPr>
      <xdr:spPr>
        <a:xfrm flipV="1">
          <a:off x="1320800" y="67564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57912</xdr:rowOff>
    </xdr:from>
    <xdr:to>
      <xdr:col>24</xdr:col>
      <xdr:colOff>76200</xdr:colOff>
      <xdr:row>40</xdr:row>
      <xdr:rowOff>159512</xdr:rowOff>
    </xdr:to>
    <xdr:sp macro="" textlink="">
      <xdr:nvSpPr>
        <xdr:cNvPr id="83" name="楕円 82"/>
        <xdr:cNvSpPr/>
      </xdr:nvSpPr>
      <xdr:spPr>
        <a:xfrm>
          <a:off x="4775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137939</xdr:rowOff>
    </xdr:from>
    <xdr:ext cx="762000" cy="259045"/>
    <xdr:sp macro="" textlink="">
      <xdr:nvSpPr>
        <xdr:cNvPr id="84" name="人件費該当値テキスト"/>
        <xdr:cNvSpPr txBox="1"/>
      </xdr:nvSpPr>
      <xdr:spPr>
        <a:xfrm>
          <a:off x="4914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142494</xdr:rowOff>
    </xdr:from>
    <xdr:to>
      <xdr:col>20</xdr:col>
      <xdr:colOff>38100</xdr:colOff>
      <xdr:row>40</xdr:row>
      <xdr:rowOff>72644</xdr:rowOff>
    </xdr:to>
    <xdr:sp macro="" textlink="">
      <xdr:nvSpPr>
        <xdr:cNvPr id="85" name="楕円 84"/>
        <xdr:cNvSpPr/>
      </xdr:nvSpPr>
      <xdr:spPr>
        <a:xfrm>
          <a:off x="3937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57421</xdr:rowOff>
    </xdr:from>
    <xdr:ext cx="736600" cy="259045"/>
    <xdr:sp macro="" textlink="">
      <xdr:nvSpPr>
        <xdr:cNvPr id="86" name="テキスト ボックス 85"/>
        <xdr:cNvSpPr txBox="1"/>
      </xdr:nvSpPr>
      <xdr:spPr>
        <a:xfrm>
          <a:off x="3606800" y="69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55626</xdr:rowOff>
    </xdr:from>
    <xdr:to>
      <xdr:col>15</xdr:col>
      <xdr:colOff>149225</xdr:colOff>
      <xdr:row>39</xdr:row>
      <xdr:rowOff>157226</xdr:rowOff>
    </xdr:to>
    <xdr:sp macro="" textlink="">
      <xdr:nvSpPr>
        <xdr:cNvPr id="87" name="楕円 86"/>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142003</xdr:rowOff>
    </xdr:from>
    <xdr:ext cx="762000" cy="259045"/>
    <xdr:sp macro="" textlink="">
      <xdr:nvSpPr>
        <xdr:cNvPr id="88" name="テキスト ボックス 87"/>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xdr:rowOff>
    </xdr:from>
    <xdr:to>
      <xdr:col>6</xdr:col>
      <xdr:colOff>171450</xdr:colOff>
      <xdr:row>40</xdr:row>
      <xdr:rowOff>104648</xdr:rowOff>
    </xdr:to>
    <xdr:sp macro="" textlink="">
      <xdr:nvSpPr>
        <xdr:cNvPr id="91" name="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は類似団体内平均値と比べて高い水準となっている。本町は東西を山で分割された地形となっており、東西それぞれの地域に公共施設が整備されているため、類似団体に比べて、物件費が上昇しやすい環境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今後は公共施設の再編・再配置を図るなど、効果的に物件費を削減する方策について検討していく。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168910</xdr:rowOff>
    </xdr:to>
    <xdr:cxnSp macro="">
      <xdr:nvCxnSpPr>
        <xdr:cNvPr id="125" name="直線コネクタ 124"/>
        <xdr:cNvCxnSpPr/>
      </xdr:nvCxnSpPr>
      <xdr:spPr>
        <a:xfrm>
          <a:off x="15671800" y="3045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168910</xdr:rowOff>
    </xdr:to>
    <xdr:cxnSp macro="">
      <xdr:nvCxnSpPr>
        <xdr:cNvPr id="128" name="直線コネクタ 127"/>
        <xdr:cNvCxnSpPr/>
      </xdr:nvCxnSpPr>
      <xdr:spPr>
        <a:xfrm flipV="1">
          <a:off x="14782800" y="304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17</xdr:row>
      <xdr:rowOff>168910</xdr:rowOff>
    </xdr:to>
    <xdr:cxnSp macro="">
      <xdr:nvCxnSpPr>
        <xdr:cNvPr id="131" name="直線コネクタ 130"/>
        <xdr:cNvCxnSpPr/>
      </xdr:nvCxnSpPr>
      <xdr:spPr>
        <a:xfrm>
          <a:off x="13893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153670</xdr:rowOff>
    </xdr:to>
    <xdr:cxnSp macro="">
      <xdr:nvCxnSpPr>
        <xdr:cNvPr id="134" name="直線コネクタ 133"/>
        <xdr:cNvCxnSpPr/>
      </xdr:nvCxnSpPr>
      <xdr:spPr>
        <a:xfrm>
          <a:off x="13004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に比べて、本町の扶助費割合が低い主な原因は、民間保育所に係る扶助費が少ないためである。本町には民営の保育所がなく、保育児童の多くが町立の保育所に通っており、それが扶助費割合の低さに起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今後は高齢化に伴い、医療・福祉関係の社会保障費の増加が見込まれ、扶助費の増加につながっていくことが予想される。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15422</xdr:rowOff>
    </xdr:to>
    <xdr:cxnSp macro="">
      <xdr:nvCxnSpPr>
        <xdr:cNvPr id="188" name="直線コネクタ 187"/>
        <xdr:cNvCxnSpPr/>
      </xdr:nvCxnSpPr>
      <xdr:spPr>
        <a:xfrm>
          <a:off x="3987800" y="9080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121557</xdr:rowOff>
    </xdr:from>
    <xdr:to>
      <xdr:col>19</xdr:col>
      <xdr:colOff>187325</xdr:colOff>
      <xdr:row>52</xdr:row>
      <xdr:rowOff>165100</xdr:rowOff>
    </xdr:to>
    <xdr:cxnSp macro="">
      <xdr:nvCxnSpPr>
        <xdr:cNvPr id="191" name="直線コネクタ 190"/>
        <xdr:cNvCxnSpPr/>
      </xdr:nvCxnSpPr>
      <xdr:spPr>
        <a:xfrm>
          <a:off x="3098800" y="903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52</xdr:row>
      <xdr:rowOff>132443</xdr:rowOff>
    </xdr:to>
    <xdr:cxnSp macro="">
      <xdr:nvCxnSpPr>
        <xdr:cNvPr id="194" name="直線コネクタ 193"/>
        <xdr:cNvCxnSpPr/>
      </xdr:nvCxnSpPr>
      <xdr:spPr>
        <a:xfrm flipV="1">
          <a:off x="2209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99785</xdr:rowOff>
    </xdr:from>
    <xdr:to>
      <xdr:col>11</xdr:col>
      <xdr:colOff>9525</xdr:colOff>
      <xdr:row>52</xdr:row>
      <xdr:rowOff>132443</xdr:rowOff>
    </xdr:to>
    <xdr:cxnSp macro="">
      <xdr:nvCxnSpPr>
        <xdr:cNvPr id="197" name="直線コネクタ 196"/>
        <xdr:cNvCxnSpPr/>
      </xdr:nvCxnSpPr>
      <xdr:spPr>
        <a:xfrm>
          <a:off x="1320800" y="9015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07" name="楕円 206"/>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08"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9" name="楕円 208"/>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0" name="テキスト ボックス 209"/>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70757</xdr:rowOff>
    </xdr:from>
    <xdr:to>
      <xdr:col>15</xdr:col>
      <xdr:colOff>149225</xdr:colOff>
      <xdr:row>53</xdr:row>
      <xdr:rowOff>907</xdr:rowOff>
    </xdr:to>
    <xdr:sp macro="" textlink="">
      <xdr:nvSpPr>
        <xdr:cNvPr id="211" name="楕円 210"/>
        <xdr:cNvSpPr/>
      </xdr:nvSpPr>
      <xdr:spPr>
        <a:xfrm>
          <a:off x="3048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11084</xdr:rowOff>
    </xdr:from>
    <xdr:ext cx="762000" cy="259045"/>
    <xdr:sp macro="" textlink="">
      <xdr:nvSpPr>
        <xdr:cNvPr id="212" name="テキスト ボックス 211"/>
        <xdr:cNvSpPr txBox="1"/>
      </xdr:nvSpPr>
      <xdr:spPr>
        <a:xfrm>
          <a:off x="2717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81643</xdr:rowOff>
    </xdr:from>
    <xdr:to>
      <xdr:col>11</xdr:col>
      <xdr:colOff>60325</xdr:colOff>
      <xdr:row>53</xdr:row>
      <xdr:rowOff>11793</xdr:rowOff>
    </xdr:to>
    <xdr:sp macro="" textlink="">
      <xdr:nvSpPr>
        <xdr:cNvPr id="213" name="楕円 212"/>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21970</xdr:rowOff>
    </xdr:from>
    <xdr:ext cx="762000" cy="259045"/>
    <xdr:sp macro="" textlink="">
      <xdr:nvSpPr>
        <xdr:cNvPr id="214" name="テキスト ボックス 213"/>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48985</xdr:rowOff>
    </xdr:from>
    <xdr:to>
      <xdr:col>6</xdr:col>
      <xdr:colOff>171450</xdr:colOff>
      <xdr:row>52</xdr:row>
      <xdr:rowOff>150585</xdr:rowOff>
    </xdr:to>
    <xdr:sp macro="" textlink="">
      <xdr:nvSpPr>
        <xdr:cNvPr id="215" name="楕円 214"/>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160762</xdr:rowOff>
    </xdr:from>
    <xdr:ext cx="762000" cy="259045"/>
    <xdr:sp macro="" textlink="">
      <xdr:nvSpPr>
        <xdr:cNvPr id="216" name="テキスト ボックス 215"/>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その他は主に維持補修費や繰出金であり、類似団体内平均値と比べて、高い水準となっている。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今後は公共施設の老朽化に伴い、維持補修費の増加が見込まれる。また、繰出金は医療給付費や介護給付費の増大に伴い、増加傾向にある。公共施設の再編・再配置を行い、維持補修費の削減に努めていく。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46990</xdr:rowOff>
    </xdr:to>
    <xdr:cxnSp macro="">
      <xdr:nvCxnSpPr>
        <xdr:cNvPr id="249" name="直線コネクタ 248"/>
        <xdr:cNvCxnSpPr/>
      </xdr:nvCxnSpPr>
      <xdr:spPr>
        <a:xfrm>
          <a:off x="15671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16510</xdr:rowOff>
    </xdr:to>
    <xdr:cxnSp macro="">
      <xdr:nvCxnSpPr>
        <xdr:cNvPr id="252" name="直線コネクタ 251"/>
        <xdr:cNvCxnSpPr/>
      </xdr:nvCxnSpPr>
      <xdr:spPr>
        <a:xfrm flipV="1">
          <a:off x="14782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16510</xdr:rowOff>
    </xdr:to>
    <xdr:cxnSp macro="">
      <xdr:nvCxnSpPr>
        <xdr:cNvPr id="255" name="直線コネクタ 254"/>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59</xdr:row>
      <xdr:rowOff>16510</xdr:rowOff>
    </xdr:to>
    <xdr:cxnSp macro="">
      <xdr:nvCxnSpPr>
        <xdr:cNvPr id="258" name="直線コネクタ 257"/>
        <xdr:cNvCxnSpPr/>
      </xdr:nvCxnSpPr>
      <xdr:spPr>
        <a:xfrm>
          <a:off x="13004800" y="9964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8" name="楕円 267"/>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9"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4" name="楕円 273"/>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5" name="テキスト ボックス 274"/>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6" name="楕円 275"/>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7" name="テキスト ボックス 276"/>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年度から箕面市へ消防事務を委託したことにより、補助費等の割合が大幅に増加した。平成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年度には大阪広域水道企業団との統合を前に、水道事業会計への補助金が増加したことにより、補助費等の割合が増加している。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一部事務組合の負担金のうち、公債費償還分で</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％以上を占めているものがある。あと数年は現在の負担額が続く見込みであるが、同組合への負担金は減少傾向となる予定である。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110998</xdr:rowOff>
    </xdr:to>
    <xdr:cxnSp macro="">
      <xdr:nvCxnSpPr>
        <xdr:cNvPr id="307" name="直線コネクタ 306"/>
        <xdr:cNvCxnSpPr/>
      </xdr:nvCxnSpPr>
      <xdr:spPr>
        <a:xfrm>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101854</xdr:rowOff>
    </xdr:to>
    <xdr:cxnSp macro="">
      <xdr:nvCxnSpPr>
        <xdr:cNvPr id="310" name="直線コネクタ 309"/>
        <xdr:cNvCxnSpPr/>
      </xdr:nvCxnSpPr>
      <xdr:spPr>
        <a:xfrm>
          <a:off x="14782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65278</xdr:rowOff>
    </xdr:to>
    <xdr:cxnSp macro="">
      <xdr:nvCxnSpPr>
        <xdr:cNvPr id="313" name="直線コネクタ 312"/>
        <xdr:cNvCxnSpPr/>
      </xdr:nvCxnSpPr>
      <xdr:spPr>
        <a:xfrm flipV="1">
          <a:off x="13893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37</xdr:row>
      <xdr:rowOff>65278</xdr:rowOff>
    </xdr:to>
    <xdr:cxnSp macro="">
      <xdr:nvCxnSpPr>
        <xdr:cNvPr id="316" name="直線コネクタ 315"/>
        <xdr:cNvCxnSpPr/>
      </xdr:nvCxnSpPr>
      <xdr:spPr>
        <a:xfrm>
          <a:off x="13004800" y="61666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8" name="楕円 327"/>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9" name="テキスト ボックス 32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0" name="楕円 329"/>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1" name="テキスト ボックス 33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本町ではここ数年にわたり、交付税措置のある地方債以外は発行しない方針で、公債費の抑制に努めている。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令和元年度は旧豊悠プラザ整備事業の返済が終了したことで、数値が改善している。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今後は公債費割合に注意しながら、未完である保育所、幼稚園、認定子ども園の再配置や小中一貫校の整備、老朽化した公共施設の再編・再配置に取り組む必要がある。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122428</xdr:rowOff>
    </xdr:to>
    <xdr:cxnSp macro="">
      <xdr:nvCxnSpPr>
        <xdr:cNvPr id="365" name="直線コネクタ 364"/>
        <xdr:cNvCxnSpPr/>
      </xdr:nvCxnSpPr>
      <xdr:spPr>
        <a:xfrm flipV="1">
          <a:off x="3987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136144</xdr:rowOff>
    </xdr:to>
    <xdr:cxnSp macro="">
      <xdr:nvCxnSpPr>
        <xdr:cNvPr id="368" name="直線コネクタ 367"/>
        <xdr:cNvCxnSpPr/>
      </xdr:nvCxnSpPr>
      <xdr:spPr>
        <a:xfrm flipV="1">
          <a:off x="3098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136144</xdr:rowOff>
    </xdr:to>
    <xdr:cxnSp macro="">
      <xdr:nvCxnSpPr>
        <xdr:cNvPr id="371" name="直線コネクタ 370"/>
        <xdr:cNvCxnSpPr/>
      </xdr:nvCxnSpPr>
      <xdr:spPr>
        <a:xfrm>
          <a:off x="2209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104139</xdr:rowOff>
    </xdr:to>
    <xdr:cxnSp macro="">
      <xdr:nvCxnSpPr>
        <xdr:cNvPr id="374" name="直線コネクタ 373"/>
        <xdr:cNvCxnSpPr/>
      </xdr:nvCxnSpPr>
      <xdr:spPr>
        <a:xfrm>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6" name="楕円 385"/>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7" name="テキスト ボックス 386"/>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8" name="楕円 387"/>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9" name="テキスト ボックス 388"/>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2" name="楕円 391"/>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3" name="テキスト ボックス 39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公債費以外の割合は年々上昇し、類似団体内平均値に比べて高い水準となっている。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令和元年度の主な増加原因は、人口急増期に入庁した職員が順次定年退職を迎えたことにより、退職手当が増加したためである。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本町における町税は年々減少傾向にあるため、今後は経常一般財源をどう確保するかが課題となる。再任用職員の活用など、人員の適正化を図り、人件費の削減に努める。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6169</xdr:rowOff>
    </xdr:from>
    <xdr:to>
      <xdr:col>82</xdr:col>
      <xdr:colOff>107950</xdr:colOff>
      <xdr:row>80</xdr:row>
      <xdr:rowOff>117202</xdr:rowOff>
    </xdr:to>
    <xdr:cxnSp macro="">
      <xdr:nvCxnSpPr>
        <xdr:cNvPr id="428" name="直線コネクタ 427"/>
        <xdr:cNvCxnSpPr/>
      </xdr:nvCxnSpPr>
      <xdr:spPr>
        <a:xfrm>
          <a:off x="15671800" y="13722169"/>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79648</xdr:rowOff>
    </xdr:from>
    <xdr:to>
      <xdr:col>78</xdr:col>
      <xdr:colOff>69850</xdr:colOff>
      <xdr:row>80</xdr:row>
      <xdr:rowOff>6169</xdr:rowOff>
    </xdr:to>
    <xdr:cxnSp macro="">
      <xdr:nvCxnSpPr>
        <xdr:cNvPr id="431" name="直線コネクタ 430"/>
        <xdr:cNvCxnSpPr/>
      </xdr:nvCxnSpPr>
      <xdr:spPr>
        <a:xfrm>
          <a:off x="14782800" y="1362419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79648</xdr:rowOff>
    </xdr:to>
    <xdr:cxnSp macro="">
      <xdr:nvCxnSpPr>
        <xdr:cNvPr id="434" name="直線コネクタ 433"/>
        <xdr:cNvCxnSpPr/>
      </xdr:nvCxnSpPr>
      <xdr:spPr>
        <a:xfrm>
          <a:off x="13893800" y="136144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69850</xdr:rowOff>
    </xdr:to>
    <xdr:cxnSp macro="">
      <xdr:nvCxnSpPr>
        <xdr:cNvPr id="437" name="直線コネクタ 436"/>
        <xdr:cNvCxnSpPr/>
      </xdr:nvCxnSpPr>
      <xdr:spPr>
        <a:xfrm>
          <a:off x="13004800" y="13431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66402</xdr:rowOff>
    </xdr:from>
    <xdr:to>
      <xdr:col>82</xdr:col>
      <xdr:colOff>158750</xdr:colOff>
      <xdr:row>80</xdr:row>
      <xdr:rowOff>168002</xdr:rowOff>
    </xdr:to>
    <xdr:sp macro="" textlink="">
      <xdr:nvSpPr>
        <xdr:cNvPr id="447" name="楕円 446"/>
        <xdr:cNvSpPr/>
      </xdr:nvSpPr>
      <xdr:spPr>
        <a:xfrm>
          <a:off x="164592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146429</xdr:rowOff>
    </xdr:from>
    <xdr:ext cx="762000" cy="259045"/>
    <xdr:sp macro="" textlink="">
      <xdr:nvSpPr>
        <xdr:cNvPr id="448" name="公債費以外該当値テキスト"/>
        <xdr:cNvSpPr txBox="1"/>
      </xdr:nvSpPr>
      <xdr:spPr>
        <a:xfrm>
          <a:off x="16598900" y="1369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126819</xdr:rowOff>
    </xdr:from>
    <xdr:to>
      <xdr:col>78</xdr:col>
      <xdr:colOff>120650</xdr:colOff>
      <xdr:row>80</xdr:row>
      <xdr:rowOff>56969</xdr:rowOff>
    </xdr:to>
    <xdr:sp macro="" textlink="">
      <xdr:nvSpPr>
        <xdr:cNvPr id="449" name="楕円 448"/>
        <xdr:cNvSpPr/>
      </xdr:nvSpPr>
      <xdr:spPr>
        <a:xfrm>
          <a:off x="15621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41746</xdr:rowOff>
    </xdr:from>
    <xdr:ext cx="736600" cy="259045"/>
    <xdr:sp macro="" textlink="">
      <xdr:nvSpPr>
        <xdr:cNvPr id="450" name="テキスト ボックス 449"/>
        <xdr:cNvSpPr txBox="1"/>
      </xdr:nvSpPr>
      <xdr:spPr>
        <a:xfrm>
          <a:off x="15290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51" name="楕円 450"/>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52" name="テキスト ボックス 451"/>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3" name="楕円 452"/>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4" name="テキスト ボックス 453"/>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5" name="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72833</xdr:rowOff>
    </xdr:from>
    <xdr:to>
      <xdr:col>29</xdr:col>
      <xdr:colOff>127000</xdr:colOff>
      <xdr:row>17</xdr:row>
      <xdr:rowOff>106649</xdr:rowOff>
    </xdr:to>
    <xdr:cxnSp macro="">
      <xdr:nvCxnSpPr>
        <xdr:cNvPr id="52" name="直線コネクタ 51"/>
        <xdr:cNvCxnSpPr/>
      </xdr:nvCxnSpPr>
      <xdr:spPr bwMode="auto">
        <a:xfrm>
          <a:off x="5003800" y="3035108"/>
          <a:ext cx="6477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72833</xdr:rowOff>
    </xdr:from>
    <xdr:to>
      <xdr:col>26</xdr:col>
      <xdr:colOff>50800</xdr:colOff>
      <xdr:row>17</xdr:row>
      <xdr:rowOff>158313</xdr:rowOff>
    </xdr:to>
    <xdr:cxnSp macro="">
      <xdr:nvCxnSpPr>
        <xdr:cNvPr id="55" name="直線コネクタ 54"/>
        <xdr:cNvCxnSpPr/>
      </xdr:nvCxnSpPr>
      <xdr:spPr bwMode="auto">
        <a:xfrm flipV="1">
          <a:off x="4305300" y="3035108"/>
          <a:ext cx="698500" cy="8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158313</xdr:rowOff>
    </xdr:from>
    <xdr:to>
      <xdr:col>22</xdr:col>
      <xdr:colOff>114300</xdr:colOff>
      <xdr:row>18</xdr:row>
      <xdr:rowOff>59786</xdr:rowOff>
    </xdr:to>
    <xdr:cxnSp macro="">
      <xdr:nvCxnSpPr>
        <xdr:cNvPr id="58" name="直線コネクタ 57"/>
        <xdr:cNvCxnSpPr/>
      </xdr:nvCxnSpPr>
      <xdr:spPr bwMode="auto">
        <a:xfrm flipV="1">
          <a:off x="3606800" y="3120588"/>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167098</xdr:rowOff>
    </xdr:from>
    <xdr:to>
      <xdr:col>18</xdr:col>
      <xdr:colOff>177800</xdr:colOff>
      <xdr:row>18</xdr:row>
      <xdr:rowOff>59786</xdr:rowOff>
    </xdr:to>
    <xdr:cxnSp macro="">
      <xdr:nvCxnSpPr>
        <xdr:cNvPr id="61" name="直線コネクタ 60"/>
        <xdr:cNvCxnSpPr/>
      </xdr:nvCxnSpPr>
      <xdr:spPr bwMode="auto">
        <a:xfrm>
          <a:off x="2908300" y="2957923"/>
          <a:ext cx="698500" cy="23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55849</xdr:rowOff>
    </xdr:from>
    <xdr:to>
      <xdr:col>29</xdr:col>
      <xdr:colOff>177800</xdr:colOff>
      <xdr:row>17</xdr:row>
      <xdr:rowOff>157449</xdr:rowOff>
    </xdr:to>
    <xdr:sp macro="" textlink="">
      <xdr:nvSpPr>
        <xdr:cNvPr id="71" name="楕円 70"/>
        <xdr:cNvSpPr/>
      </xdr:nvSpPr>
      <xdr:spPr bwMode="auto">
        <a:xfrm>
          <a:off x="5600700" y="301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27926</xdr:rowOff>
    </xdr:from>
    <xdr:ext cx="762000" cy="259045"/>
    <xdr:sp macro="" textlink="">
      <xdr:nvSpPr>
        <xdr:cNvPr id="72" name="人口1人当たり決算額の推移該当値テキスト130"/>
        <xdr:cNvSpPr txBox="1"/>
      </xdr:nvSpPr>
      <xdr:spPr>
        <a:xfrm>
          <a:off x="5740400" y="299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22033</xdr:rowOff>
    </xdr:from>
    <xdr:to>
      <xdr:col>26</xdr:col>
      <xdr:colOff>101600</xdr:colOff>
      <xdr:row>17</xdr:row>
      <xdr:rowOff>123633</xdr:rowOff>
    </xdr:to>
    <xdr:sp macro="" textlink="">
      <xdr:nvSpPr>
        <xdr:cNvPr id="73" name="楕円 72"/>
        <xdr:cNvSpPr/>
      </xdr:nvSpPr>
      <xdr:spPr bwMode="auto">
        <a:xfrm>
          <a:off x="4953000" y="298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108410</xdr:rowOff>
    </xdr:from>
    <xdr:ext cx="736600" cy="259045"/>
    <xdr:sp macro="" textlink="">
      <xdr:nvSpPr>
        <xdr:cNvPr id="74" name="テキスト ボックス 73"/>
        <xdr:cNvSpPr txBox="1"/>
      </xdr:nvSpPr>
      <xdr:spPr>
        <a:xfrm>
          <a:off x="4622800" y="307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107513</xdr:rowOff>
    </xdr:from>
    <xdr:to>
      <xdr:col>22</xdr:col>
      <xdr:colOff>165100</xdr:colOff>
      <xdr:row>18</xdr:row>
      <xdr:rowOff>37663</xdr:rowOff>
    </xdr:to>
    <xdr:sp macro="" textlink="">
      <xdr:nvSpPr>
        <xdr:cNvPr id="75" name="楕円 74"/>
        <xdr:cNvSpPr/>
      </xdr:nvSpPr>
      <xdr:spPr bwMode="auto">
        <a:xfrm>
          <a:off x="4254500" y="306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22440</xdr:rowOff>
    </xdr:from>
    <xdr:ext cx="762000" cy="259045"/>
    <xdr:sp macro="" textlink="">
      <xdr:nvSpPr>
        <xdr:cNvPr id="76" name="テキスト ボックス 75"/>
        <xdr:cNvSpPr txBox="1"/>
      </xdr:nvSpPr>
      <xdr:spPr>
        <a:xfrm>
          <a:off x="3924300" y="315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8986</xdr:rowOff>
    </xdr:from>
    <xdr:to>
      <xdr:col>19</xdr:col>
      <xdr:colOff>38100</xdr:colOff>
      <xdr:row>18</xdr:row>
      <xdr:rowOff>110586</xdr:rowOff>
    </xdr:to>
    <xdr:sp macro="" textlink="">
      <xdr:nvSpPr>
        <xdr:cNvPr id="77" name="楕円 76"/>
        <xdr:cNvSpPr/>
      </xdr:nvSpPr>
      <xdr:spPr bwMode="auto">
        <a:xfrm>
          <a:off x="3556000" y="31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95363</xdr:rowOff>
    </xdr:from>
    <xdr:ext cx="762000" cy="259045"/>
    <xdr:sp macro="" textlink="">
      <xdr:nvSpPr>
        <xdr:cNvPr id="78" name="テキスト ボックス 77"/>
        <xdr:cNvSpPr txBox="1"/>
      </xdr:nvSpPr>
      <xdr:spPr>
        <a:xfrm>
          <a:off x="3225800" y="32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116298</xdr:rowOff>
    </xdr:from>
    <xdr:to>
      <xdr:col>15</xdr:col>
      <xdr:colOff>101600</xdr:colOff>
      <xdr:row>17</xdr:row>
      <xdr:rowOff>46448</xdr:rowOff>
    </xdr:to>
    <xdr:sp macro="" textlink="">
      <xdr:nvSpPr>
        <xdr:cNvPr id="79" name="楕円 78"/>
        <xdr:cNvSpPr/>
      </xdr:nvSpPr>
      <xdr:spPr bwMode="auto">
        <a:xfrm>
          <a:off x="2857500" y="290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56625</xdr:rowOff>
    </xdr:from>
    <xdr:ext cx="762000" cy="259045"/>
    <xdr:sp macro="" textlink="">
      <xdr:nvSpPr>
        <xdr:cNvPr id="80" name="テキスト ボックス 79"/>
        <xdr:cNvSpPr txBox="1"/>
      </xdr:nvSpPr>
      <xdr:spPr>
        <a:xfrm>
          <a:off x="2527300" y="26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300945</xdr:rowOff>
    </xdr:from>
    <xdr:to>
      <xdr:col>29</xdr:col>
      <xdr:colOff>127000</xdr:colOff>
      <xdr:row>36</xdr:row>
      <xdr:rowOff>10909</xdr:rowOff>
    </xdr:to>
    <xdr:cxnSp macro="">
      <xdr:nvCxnSpPr>
        <xdr:cNvPr id="113" name="直線コネクタ 112"/>
        <xdr:cNvCxnSpPr/>
      </xdr:nvCxnSpPr>
      <xdr:spPr bwMode="auto">
        <a:xfrm>
          <a:off x="5003800" y="6911295"/>
          <a:ext cx="6477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296755</xdr:rowOff>
    </xdr:from>
    <xdr:to>
      <xdr:col>26</xdr:col>
      <xdr:colOff>50800</xdr:colOff>
      <xdr:row>35</xdr:row>
      <xdr:rowOff>300945</xdr:rowOff>
    </xdr:to>
    <xdr:cxnSp macro="">
      <xdr:nvCxnSpPr>
        <xdr:cNvPr id="116" name="直線コネクタ 115"/>
        <xdr:cNvCxnSpPr/>
      </xdr:nvCxnSpPr>
      <xdr:spPr bwMode="auto">
        <a:xfrm>
          <a:off x="4305300" y="6907105"/>
          <a:ext cx="698500" cy="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296755</xdr:rowOff>
    </xdr:from>
    <xdr:to>
      <xdr:col>22</xdr:col>
      <xdr:colOff>114300</xdr:colOff>
      <xdr:row>35</xdr:row>
      <xdr:rowOff>342017</xdr:rowOff>
    </xdr:to>
    <xdr:cxnSp macro="">
      <xdr:nvCxnSpPr>
        <xdr:cNvPr id="119" name="直線コネクタ 118"/>
        <xdr:cNvCxnSpPr/>
      </xdr:nvCxnSpPr>
      <xdr:spPr bwMode="auto">
        <a:xfrm flipV="1">
          <a:off x="3606800" y="6907105"/>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342017</xdr:rowOff>
    </xdr:from>
    <xdr:to>
      <xdr:col>18</xdr:col>
      <xdr:colOff>177800</xdr:colOff>
      <xdr:row>36</xdr:row>
      <xdr:rowOff>14910</xdr:rowOff>
    </xdr:to>
    <xdr:cxnSp macro="">
      <xdr:nvCxnSpPr>
        <xdr:cNvPr id="122" name="直線コネクタ 121"/>
        <xdr:cNvCxnSpPr/>
      </xdr:nvCxnSpPr>
      <xdr:spPr bwMode="auto">
        <a:xfrm flipV="1">
          <a:off x="2908300" y="6952367"/>
          <a:ext cx="6985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303009</xdr:rowOff>
    </xdr:from>
    <xdr:to>
      <xdr:col>29</xdr:col>
      <xdr:colOff>177800</xdr:colOff>
      <xdr:row>36</xdr:row>
      <xdr:rowOff>61709</xdr:rowOff>
    </xdr:to>
    <xdr:sp macro="" textlink="">
      <xdr:nvSpPr>
        <xdr:cNvPr id="132" name="楕円 131"/>
        <xdr:cNvSpPr/>
      </xdr:nvSpPr>
      <xdr:spPr bwMode="auto">
        <a:xfrm>
          <a:off x="5600700" y="691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275086</xdr:rowOff>
    </xdr:from>
    <xdr:ext cx="762000" cy="259045"/>
    <xdr:sp macro="" textlink="">
      <xdr:nvSpPr>
        <xdr:cNvPr id="133" name="人口1人当たり決算額の推移該当値テキスト445"/>
        <xdr:cNvSpPr txBox="1"/>
      </xdr:nvSpPr>
      <xdr:spPr>
        <a:xfrm>
          <a:off x="5740400" y="688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250145</xdr:rowOff>
    </xdr:from>
    <xdr:to>
      <xdr:col>26</xdr:col>
      <xdr:colOff>101600</xdr:colOff>
      <xdr:row>36</xdr:row>
      <xdr:rowOff>8845</xdr:rowOff>
    </xdr:to>
    <xdr:sp macro="" textlink="">
      <xdr:nvSpPr>
        <xdr:cNvPr id="134" name="楕円 133"/>
        <xdr:cNvSpPr/>
      </xdr:nvSpPr>
      <xdr:spPr bwMode="auto">
        <a:xfrm>
          <a:off x="4953000" y="686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336522</xdr:rowOff>
    </xdr:from>
    <xdr:ext cx="736600" cy="259045"/>
    <xdr:sp macro="" textlink="">
      <xdr:nvSpPr>
        <xdr:cNvPr id="135" name="テキスト ボックス 134"/>
        <xdr:cNvSpPr txBox="1"/>
      </xdr:nvSpPr>
      <xdr:spPr>
        <a:xfrm>
          <a:off x="4622800" y="69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245955</xdr:rowOff>
    </xdr:from>
    <xdr:to>
      <xdr:col>22</xdr:col>
      <xdr:colOff>165100</xdr:colOff>
      <xdr:row>36</xdr:row>
      <xdr:rowOff>4655</xdr:rowOff>
    </xdr:to>
    <xdr:sp macro="" textlink="">
      <xdr:nvSpPr>
        <xdr:cNvPr id="136" name="楕円 135"/>
        <xdr:cNvSpPr/>
      </xdr:nvSpPr>
      <xdr:spPr bwMode="auto">
        <a:xfrm>
          <a:off x="4254500" y="68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332332</xdr:rowOff>
    </xdr:from>
    <xdr:ext cx="762000" cy="259045"/>
    <xdr:sp macro="" textlink="">
      <xdr:nvSpPr>
        <xdr:cNvPr id="137" name="テキスト ボックス 136"/>
        <xdr:cNvSpPr txBox="1"/>
      </xdr:nvSpPr>
      <xdr:spPr>
        <a:xfrm>
          <a:off x="3924300" y="69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291217</xdr:rowOff>
    </xdr:from>
    <xdr:to>
      <xdr:col>19</xdr:col>
      <xdr:colOff>38100</xdr:colOff>
      <xdr:row>36</xdr:row>
      <xdr:rowOff>49917</xdr:rowOff>
    </xdr:to>
    <xdr:sp macro="" textlink="">
      <xdr:nvSpPr>
        <xdr:cNvPr id="138" name="楕円 137"/>
        <xdr:cNvSpPr/>
      </xdr:nvSpPr>
      <xdr:spPr bwMode="auto">
        <a:xfrm>
          <a:off x="35560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34694</xdr:rowOff>
    </xdr:from>
    <xdr:ext cx="762000" cy="259045"/>
    <xdr:sp macro="" textlink="">
      <xdr:nvSpPr>
        <xdr:cNvPr id="139" name="テキスト ボックス 138"/>
        <xdr:cNvSpPr txBox="1"/>
      </xdr:nvSpPr>
      <xdr:spPr>
        <a:xfrm>
          <a:off x="3225800" y="698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307010</xdr:rowOff>
    </xdr:from>
    <xdr:to>
      <xdr:col>15</xdr:col>
      <xdr:colOff>101600</xdr:colOff>
      <xdr:row>36</xdr:row>
      <xdr:rowOff>65710</xdr:rowOff>
    </xdr:to>
    <xdr:sp macro="" textlink="">
      <xdr:nvSpPr>
        <xdr:cNvPr id="140" name="楕円 139"/>
        <xdr:cNvSpPr/>
      </xdr:nvSpPr>
      <xdr:spPr bwMode="auto">
        <a:xfrm>
          <a:off x="2857500" y="691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50487</xdr:rowOff>
    </xdr:from>
    <xdr:ext cx="762000" cy="259045"/>
    <xdr:sp macro="" textlink="">
      <xdr:nvSpPr>
        <xdr:cNvPr id="141" name="テキスト ボックス 140"/>
        <xdr:cNvSpPr txBox="1"/>
      </xdr:nvSpPr>
      <xdr:spPr>
        <a:xfrm>
          <a:off x="2527300" y="70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142313</xdr:rowOff>
    </xdr:from>
    <xdr:to>
      <xdr:col>24</xdr:col>
      <xdr:colOff>63500</xdr:colOff>
      <xdr:row>34</xdr:row>
      <xdr:rowOff>92739</xdr:rowOff>
    </xdr:to>
    <xdr:cxnSp macro="">
      <xdr:nvCxnSpPr>
        <xdr:cNvPr id="63" name="直線コネクタ 62"/>
        <xdr:cNvCxnSpPr/>
      </xdr:nvCxnSpPr>
      <xdr:spPr>
        <a:xfrm flipV="1">
          <a:off x="3797300" y="5800163"/>
          <a:ext cx="8382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92739</xdr:rowOff>
    </xdr:from>
    <xdr:to>
      <xdr:col>19</xdr:col>
      <xdr:colOff>177800</xdr:colOff>
      <xdr:row>35</xdr:row>
      <xdr:rowOff>27049</xdr:rowOff>
    </xdr:to>
    <xdr:cxnSp macro="">
      <xdr:nvCxnSpPr>
        <xdr:cNvPr id="66" name="直線コネクタ 65"/>
        <xdr:cNvCxnSpPr/>
      </xdr:nvCxnSpPr>
      <xdr:spPr>
        <a:xfrm flipV="1">
          <a:off x="2908300" y="5922039"/>
          <a:ext cx="889000" cy="1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27049</xdr:rowOff>
    </xdr:from>
    <xdr:to>
      <xdr:col>15</xdr:col>
      <xdr:colOff>50800</xdr:colOff>
      <xdr:row>35</xdr:row>
      <xdr:rowOff>39671</xdr:rowOff>
    </xdr:to>
    <xdr:cxnSp macro="">
      <xdr:nvCxnSpPr>
        <xdr:cNvPr id="69" name="直線コネクタ 68"/>
        <xdr:cNvCxnSpPr/>
      </xdr:nvCxnSpPr>
      <xdr:spPr>
        <a:xfrm flipV="1">
          <a:off x="2019300" y="6027799"/>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57355</xdr:rowOff>
    </xdr:from>
    <xdr:to>
      <xdr:col>10</xdr:col>
      <xdr:colOff>114300</xdr:colOff>
      <xdr:row>35</xdr:row>
      <xdr:rowOff>39671</xdr:rowOff>
    </xdr:to>
    <xdr:cxnSp macro="">
      <xdr:nvCxnSpPr>
        <xdr:cNvPr id="72" name="直線コネクタ 71"/>
        <xdr:cNvCxnSpPr/>
      </xdr:nvCxnSpPr>
      <xdr:spPr>
        <a:xfrm>
          <a:off x="1130300" y="5886655"/>
          <a:ext cx="889000" cy="1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91513</xdr:rowOff>
    </xdr:from>
    <xdr:to>
      <xdr:col>24</xdr:col>
      <xdr:colOff>114300</xdr:colOff>
      <xdr:row>34</xdr:row>
      <xdr:rowOff>21663</xdr:rowOff>
    </xdr:to>
    <xdr:sp macro="" textlink="">
      <xdr:nvSpPr>
        <xdr:cNvPr id="82" name="楕円 81"/>
        <xdr:cNvSpPr/>
      </xdr:nvSpPr>
      <xdr:spPr>
        <a:xfrm>
          <a:off x="45847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114390</xdr:rowOff>
    </xdr:from>
    <xdr:ext cx="599010" cy="259045"/>
    <xdr:sp macro="" textlink="">
      <xdr:nvSpPr>
        <xdr:cNvPr id="83" name="人件費該当値テキスト"/>
        <xdr:cNvSpPr txBox="1"/>
      </xdr:nvSpPr>
      <xdr:spPr>
        <a:xfrm>
          <a:off x="4686300" y="560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41939</xdr:rowOff>
    </xdr:from>
    <xdr:to>
      <xdr:col>20</xdr:col>
      <xdr:colOff>38100</xdr:colOff>
      <xdr:row>34</xdr:row>
      <xdr:rowOff>143539</xdr:rowOff>
    </xdr:to>
    <xdr:sp macro="" textlink="">
      <xdr:nvSpPr>
        <xdr:cNvPr id="84" name="楕円 83"/>
        <xdr:cNvSpPr/>
      </xdr:nvSpPr>
      <xdr:spPr>
        <a:xfrm>
          <a:off x="3746500" y="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160066</xdr:rowOff>
    </xdr:from>
    <xdr:ext cx="534377" cy="259045"/>
    <xdr:sp macro="" textlink="">
      <xdr:nvSpPr>
        <xdr:cNvPr id="85" name="テキスト ボックス 84"/>
        <xdr:cNvSpPr txBox="1"/>
      </xdr:nvSpPr>
      <xdr:spPr>
        <a:xfrm>
          <a:off x="3530111" y="56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147699</xdr:rowOff>
    </xdr:from>
    <xdr:to>
      <xdr:col>15</xdr:col>
      <xdr:colOff>101600</xdr:colOff>
      <xdr:row>35</xdr:row>
      <xdr:rowOff>77849</xdr:rowOff>
    </xdr:to>
    <xdr:sp macro="" textlink="">
      <xdr:nvSpPr>
        <xdr:cNvPr id="86" name="楕円 85"/>
        <xdr:cNvSpPr/>
      </xdr:nvSpPr>
      <xdr:spPr>
        <a:xfrm>
          <a:off x="2857500" y="59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94376</xdr:rowOff>
    </xdr:from>
    <xdr:ext cx="534377" cy="259045"/>
    <xdr:sp macro="" textlink="">
      <xdr:nvSpPr>
        <xdr:cNvPr id="87" name="テキスト ボックス 86"/>
        <xdr:cNvSpPr txBox="1"/>
      </xdr:nvSpPr>
      <xdr:spPr>
        <a:xfrm>
          <a:off x="2641111" y="57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160321</xdr:rowOff>
    </xdr:from>
    <xdr:to>
      <xdr:col>10</xdr:col>
      <xdr:colOff>165100</xdr:colOff>
      <xdr:row>35</xdr:row>
      <xdr:rowOff>90471</xdr:rowOff>
    </xdr:to>
    <xdr:sp macro="" textlink="">
      <xdr:nvSpPr>
        <xdr:cNvPr id="88" name="楕円 87"/>
        <xdr:cNvSpPr/>
      </xdr:nvSpPr>
      <xdr:spPr>
        <a:xfrm>
          <a:off x="1968500" y="5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106998</xdr:rowOff>
    </xdr:from>
    <xdr:ext cx="534377" cy="259045"/>
    <xdr:sp macro="" textlink="">
      <xdr:nvSpPr>
        <xdr:cNvPr id="89" name="テキスト ボックス 88"/>
        <xdr:cNvSpPr txBox="1"/>
      </xdr:nvSpPr>
      <xdr:spPr>
        <a:xfrm>
          <a:off x="1752111" y="57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6555</xdr:rowOff>
    </xdr:from>
    <xdr:to>
      <xdr:col>6</xdr:col>
      <xdr:colOff>38100</xdr:colOff>
      <xdr:row>34</xdr:row>
      <xdr:rowOff>108155</xdr:rowOff>
    </xdr:to>
    <xdr:sp macro="" textlink="">
      <xdr:nvSpPr>
        <xdr:cNvPr id="90" name="楕円 89"/>
        <xdr:cNvSpPr/>
      </xdr:nvSpPr>
      <xdr:spPr>
        <a:xfrm>
          <a:off x="1079500" y="5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124682</xdr:rowOff>
    </xdr:from>
    <xdr:ext cx="534377" cy="259045"/>
    <xdr:sp macro="" textlink="">
      <xdr:nvSpPr>
        <xdr:cNvPr id="91" name="テキスト ボックス 90"/>
        <xdr:cNvSpPr txBox="1"/>
      </xdr:nvSpPr>
      <xdr:spPr>
        <a:xfrm>
          <a:off x="863111" y="56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18640</xdr:rowOff>
    </xdr:from>
    <xdr:to>
      <xdr:col>24</xdr:col>
      <xdr:colOff>63500</xdr:colOff>
      <xdr:row>58</xdr:row>
      <xdr:rowOff>138818</xdr:rowOff>
    </xdr:to>
    <xdr:cxnSp macro="">
      <xdr:nvCxnSpPr>
        <xdr:cNvPr id="123" name="直線コネクタ 122"/>
        <xdr:cNvCxnSpPr/>
      </xdr:nvCxnSpPr>
      <xdr:spPr>
        <a:xfrm flipV="1">
          <a:off x="3797300" y="9962740"/>
          <a:ext cx="8382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110439</xdr:rowOff>
    </xdr:from>
    <xdr:to>
      <xdr:col>19</xdr:col>
      <xdr:colOff>177800</xdr:colOff>
      <xdr:row>58</xdr:row>
      <xdr:rowOff>138818</xdr:rowOff>
    </xdr:to>
    <xdr:cxnSp macro="">
      <xdr:nvCxnSpPr>
        <xdr:cNvPr id="126" name="直線コネクタ 125"/>
        <xdr:cNvCxnSpPr/>
      </xdr:nvCxnSpPr>
      <xdr:spPr>
        <a:xfrm>
          <a:off x="2908300" y="1005453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110439</xdr:rowOff>
    </xdr:from>
    <xdr:to>
      <xdr:col>15</xdr:col>
      <xdr:colOff>50800</xdr:colOff>
      <xdr:row>58</xdr:row>
      <xdr:rowOff>158919</xdr:rowOff>
    </xdr:to>
    <xdr:cxnSp macro="">
      <xdr:nvCxnSpPr>
        <xdr:cNvPr id="129" name="直線コネクタ 128"/>
        <xdr:cNvCxnSpPr/>
      </xdr:nvCxnSpPr>
      <xdr:spPr>
        <a:xfrm flipV="1">
          <a:off x="2019300" y="10054539"/>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158919</xdr:rowOff>
    </xdr:from>
    <xdr:to>
      <xdr:col>10</xdr:col>
      <xdr:colOff>114300</xdr:colOff>
      <xdr:row>59</xdr:row>
      <xdr:rowOff>43263</xdr:rowOff>
    </xdr:to>
    <xdr:cxnSp macro="">
      <xdr:nvCxnSpPr>
        <xdr:cNvPr id="132" name="直線コネクタ 131"/>
        <xdr:cNvCxnSpPr/>
      </xdr:nvCxnSpPr>
      <xdr:spPr>
        <a:xfrm flipV="1">
          <a:off x="1130300" y="10103019"/>
          <a:ext cx="889000" cy="5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139290</xdr:rowOff>
    </xdr:from>
    <xdr:to>
      <xdr:col>24</xdr:col>
      <xdr:colOff>114300</xdr:colOff>
      <xdr:row>58</xdr:row>
      <xdr:rowOff>69440</xdr:rowOff>
    </xdr:to>
    <xdr:sp macro="" textlink="">
      <xdr:nvSpPr>
        <xdr:cNvPr id="142" name="楕円 141"/>
        <xdr:cNvSpPr/>
      </xdr:nvSpPr>
      <xdr:spPr>
        <a:xfrm>
          <a:off x="4584700" y="99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117717</xdr:rowOff>
    </xdr:from>
    <xdr:ext cx="534377" cy="259045"/>
    <xdr:sp macro="" textlink="">
      <xdr:nvSpPr>
        <xdr:cNvPr id="143" name="物件費該当値テキスト"/>
        <xdr:cNvSpPr txBox="1"/>
      </xdr:nvSpPr>
      <xdr:spPr>
        <a:xfrm>
          <a:off x="4686300" y="98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88018</xdr:rowOff>
    </xdr:from>
    <xdr:to>
      <xdr:col>20</xdr:col>
      <xdr:colOff>38100</xdr:colOff>
      <xdr:row>59</xdr:row>
      <xdr:rowOff>18168</xdr:rowOff>
    </xdr:to>
    <xdr:sp macro="" textlink="">
      <xdr:nvSpPr>
        <xdr:cNvPr id="144" name="楕円 143"/>
        <xdr:cNvSpPr/>
      </xdr:nvSpPr>
      <xdr:spPr>
        <a:xfrm>
          <a:off x="3746500" y="10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9295</xdr:rowOff>
    </xdr:from>
    <xdr:ext cx="534377" cy="259045"/>
    <xdr:sp macro="" textlink="">
      <xdr:nvSpPr>
        <xdr:cNvPr id="145" name="テキスト ボックス 144"/>
        <xdr:cNvSpPr txBox="1"/>
      </xdr:nvSpPr>
      <xdr:spPr>
        <a:xfrm>
          <a:off x="3530111" y="101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59639</xdr:rowOff>
    </xdr:from>
    <xdr:to>
      <xdr:col>15</xdr:col>
      <xdr:colOff>101600</xdr:colOff>
      <xdr:row>58</xdr:row>
      <xdr:rowOff>161239</xdr:rowOff>
    </xdr:to>
    <xdr:sp macro="" textlink="">
      <xdr:nvSpPr>
        <xdr:cNvPr id="146" name="楕円 145"/>
        <xdr:cNvSpPr/>
      </xdr:nvSpPr>
      <xdr:spPr>
        <a:xfrm>
          <a:off x="2857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152366</xdr:rowOff>
    </xdr:from>
    <xdr:ext cx="534377" cy="259045"/>
    <xdr:sp macro="" textlink="">
      <xdr:nvSpPr>
        <xdr:cNvPr id="147" name="テキスト ボックス 146"/>
        <xdr:cNvSpPr txBox="1"/>
      </xdr:nvSpPr>
      <xdr:spPr>
        <a:xfrm>
          <a:off x="2641111" y="100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108119</xdr:rowOff>
    </xdr:from>
    <xdr:to>
      <xdr:col>10</xdr:col>
      <xdr:colOff>165100</xdr:colOff>
      <xdr:row>59</xdr:row>
      <xdr:rowOff>38269</xdr:rowOff>
    </xdr:to>
    <xdr:sp macro="" textlink="">
      <xdr:nvSpPr>
        <xdr:cNvPr id="148" name="楕円 147"/>
        <xdr:cNvSpPr/>
      </xdr:nvSpPr>
      <xdr:spPr>
        <a:xfrm>
          <a:off x="1968500" y="10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29396</xdr:rowOff>
    </xdr:from>
    <xdr:ext cx="534377" cy="259045"/>
    <xdr:sp macro="" textlink="">
      <xdr:nvSpPr>
        <xdr:cNvPr id="149" name="テキスト ボックス 148"/>
        <xdr:cNvSpPr txBox="1"/>
      </xdr:nvSpPr>
      <xdr:spPr>
        <a:xfrm>
          <a:off x="1752111" y="101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163913</xdr:rowOff>
    </xdr:from>
    <xdr:to>
      <xdr:col>6</xdr:col>
      <xdr:colOff>38100</xdr:colOff>
      <xdr:row>59</xdr:row>
      <xdr:rowOff>94063</xdr:rowOff>
    </xdr:to>
    <xdr:sp macro="" textlink="">
      <xdr:nvSpPr>
        <xdr:cNvPr id="150" name="楕円 149"/>
        <xdr:cNvSpPr/>
      </xdr:nvSpPr>
      <xdr:spPr>
        <a:xfrm>
          <a:off x="1079500" y="101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85190</xdr:rowOff>
    </xdr:from>
    <xdr:ext cx="534377" cy="259045"/>
    <xdr:sp macro="" textlink="">
      <xdr:nvSpPr>
        <xdr:cNvPr id="151" name="テキスト ボックス 150"/>
        <xdr:cNvSpPr txBox="1"/>
      </xdr:nvSpPr>
      <xdr:spPr>
        <a:xfrm>
          <a:off x="863111"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87922</xdr:rowOff>
    </xdr:from>
    <xdr:to>
      <xdr:col>24</xdr:col>
      <xdr:colOff>63500</xdr:colOff>
      <xdr:row>77</xdr:row>
      <xdr:rowOff>92684</xdr:rowOff>
    </xdr:to>
    <xdr:cxnSp macro="">
      <xdr:nvCxnSpPr>
        <xdr:cNvPr id="180" name="直線コネクタ 179"/>
        <xdr:cNvCxnSpPr/>
      </xdr:nvCxnSpPr>
      <xdr:spPr>
        <a:xfrm>
          <a:off x="3797300" y="1328957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87922</xdr:rowOff>
    </xdr:from>
    <xdr:to>
      <xdr:col>19</xdr:col>
      <xdr:colOff>177800</xdr:colOff>
      <xdr:row>77</xdr:row>
      <xdr:rowOff>106020</xdr:rowOff>
    </xdr:to>
    <xdr:cxnSp macro="">
      <xdr:nvCxnSpPr>
        <xdr:cNvPr id="183" name="直線コネクタ 182"/>
        <xdr:cNvCxnSpPr/>
      </xdr:nvCxnSpPr>
      <xdr:spPr>
        <a:xfrm flipV="1">
          <a:off x="2908300" y="132895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106020</xdr:rowOff>
    </xdr:from>
    <xdr:to>
      <xdr:col>15</xdr:col>
      <xdr:colOff>50800</xdr:colOff>
      <xdr:row>77</xdr:row>
      <xdr:rowOff>124422</xdr:rowOff>
    </xdr:to>
    <xdr:cxnSp macro="">
      <xdr:nvCxnSpPr>
        <xdr:cNvPr id="186" name="直線コネクタ 185"/>
        <xdr:cNvCxnSpPr/>
      </xdr:nvCxnSpPr>
      <xdr:spPr>
        <a:xfrm flipV="1">
          <a:off x="2019300" y="1330767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124422</xdr:rowOff>
    </xdr:from>
    <xdr:to>
      <xdr:col>10</xdr:col>
      <xdr:colOff>114300</xdr:colOff>
      <xdr:row>77</xdr:row>
      <xdr:rowOff>129451</xdr:rowOff>
    </xdr:to>
    <xdr:cxnSp macro="">
      <xdr:nvCxnSpPr>
        <xdr:cNvPr id="189" name="直線コネクタ 188"/>
        <xdr:cNvCxnSpPr/>
      </xdr:nvCxnSpPr>
      <xdr:spPr>
        <a:xfrm flipV="1">
          <a:off x="1130300" y="133260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41884</xdr:rowOff>
    </xdr:from>
    <xdr:to>
      <xdr:col>24</xdr:col>
      <xdr:colOff>114300</xdr:colOff>
      <xdr:row>77</xdr:row>
      <xdr:rowOff>143484</xdr:rowOff>
    </xdr:to>
    <xdr:sp macro="" textlink="">
      <xdr:nvSpPr>
        <xdr:cNvPr id="199" name="楕円 198"/>
        <xdr:cNvSpPr/>
      </xdr:nvSpPr>
      <xdr:spPr>
        <a:xfrm>
          <a:off x="45847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64761</xdr:rowOff>
    </xdr:from>
    <xdr:ext cx="469744" cy="259045"/>
    <xdr:sp macro="" textlink="">
      <xdr:nvSpPr>
        <xdr:cNvPr id="200" name="維持補修費該当値テキスト"/>
        <xdr:cNvSpPr txBox="1"/>
      </xdr:nvSpPr>
      <xdr:spPr>
        <a:xfrm>
          <a:off x="4686300" y="1309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37122</xdr:rowOff>
    </xdr:from>
    <xdr:to>
      <xdr:col>20</xdr:col>
      <xdr:colOff>38100</xdr:colOff>
      <xdr:row>77</xdr:row>
      <xdr:rowOff>138722</xdr:rowOff>
    </xdr:to>
    <xdr:sp macro="" textlink="">
      <xdr:nvSpPr>
        <xdr:cNvPr id="201" name="楕円 200"/>
        <xdr:cNvSpPr/>
      </xdr:nvSpPr>
      <xdr:spPr>
        <a:xfrm>
          <a:off x="3746500" y="13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155249</xdr:rowOff>
    </xdr:from>
    <xdr:ext cx="469744" cy="259045"/>
    <xdr:sp macro="" textlink="">
      <xdr:nvSpPr>
        <xdr:cNvPr id="202" name="テキスト ボックス 201"/>
        <xdr:cNvSpPr txBox="1"/>
      </xdr:nvSpPr>
      <xdr:spPr>
        <a:xfrm>
          <a:off x="3562428" y="130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55220</xdr:rowOff>
    </xdr:from>
    <xdr:to>
      <xdr:col>15</xdr:col>
      <xdr:colOff>101600</xdr:colOff>
      <xdr:row>77</xdr:row>
      <xdr:rowOff>156820</xdr:rowOff>
    </xdr:to>
    <xdr:sp macro="" textlink="">
      <xdr:nvSpPr>
        <xdr:cNvPr id="203" name="楕円 202"/>
        <xdr:cNvSpPr/>
      </xdr:nvSpPr>
      <xdr:spPr>
        <a:xfrm>
          <a:off x="2857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1897</xdr:rowOff>
    </xdr:from>
    <xdr:ext cx="469744" cy="259045"/>
    <xdr:sp macro="" textlink="">
      <xdr:nvSpPr>
        <xdr:cNvPr id="204" name="テキスト ボックス 203"/>
        <xdr:cNvSpPr txBox="1"/>
      </xdr:nvSpPr>
      <xdr:spPr>
        <a:xfrm>
          <a:off x="2673428" y="130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73622</xdr:rowOff>
    </xdr:from>
    <xdr:to>
      <xdr:col>10</xdr:col>
      <xdr:colOff>165100</xdr:colOff>
      <xdr:row>78</xdr:row>
      <xdr:rowOff>3772</xdr:rowOff>
    </xdr:to>
    <xdr:sp macro="" textlink="">
      <xdr:nvSpPr>
        <xdr:cNvPr id="205" name="楕円 204"/>
        <xdr:cNvSpPr/>
      </xdr:nvSpPr>
      <xdr:spPr>
        <a:xfrm>
          <a:off x="1968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20299</xdr:rowOff>
    </xdr:from>
    <xdr:ext cx="469744" cy="259045"/>
    <xdr:sp macro="" textlink="">
      <xdr:nvSpPr>
        <xdr:cNvPr id="206" name="テキスト ボックス 205"/>
        <xdr:cNvSpPr txBox="1"/>
      </xdr:nvSpPr>
      <xdr:spPr>
        <a:xfrm>
          <a:off x="1784428" y="130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78651</xdr:rowOff>
    </xdr:from>
    <xdr:to>
      <xdr:col>6</xdr:col>
      <xdr:colOff>38100</xdr:colOff>
      <xdr:row>78</xdr:row>
      <xdr:rowOff>8801</xdr:rowOff>
    </xdr:to>
    <xdr:sp macro="" textlink="">
      <xdr:nvSpPr>
        <xdr:cNvPr id="207" name="楕円 206"/>
        <xdr:cNvSpPr/>
      </xdr:nvSpPr>
      <xdr:spPr>
        <a:xfrm>
          <a:off x="1079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25328</xdr:rowOff>
    </xdr:from>
    <xdr:ext cx="469744" cy="259045"/>
    <xdr:sp macro="" textlink="">
      <xdr:nvSpPr>
        <xdr:cNvPr id="208" name="テキスト ボックス 207"/>
        <xdr:cNvSpPr txBox="1"/>
      </xdr:nvSpPr>
      <xdr:spPr>
        <a:xfrm>
          <a:off x="895428" y="130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103646</xdr:rowOff>
    </xdr:from>
    <xdr:to>
      <xdr:col>24</xdr:col>
      <xdr:colOff>63500</xdr:colOff>
      <xdr:row>98</xdr:row>
      <xdr:rowOff>143979</xdr:rowOff>
    </xdr:to>
    <xdr:cxnSp macro="">
      <xdr:nvCxnSpPr>
        <xdr:cNvPr id="240" name="直線コネクタ 239"/>
        <xdr:cNvCxnSpPr/>
      </xdr:nvCxnSpPr>
      <xdr:spPr>
        <a:xfrm flipV="1">
          <a:off x="3797300" y="16905746"/>
          <a:ext cx="8382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117396</xdr:rowOff>
    </xdr:from>
    <xdr:to>
      <xdr:col>19</xdr:col>
      <xdr:colOff>177800</xdr:colOff>
      <xdr:row>98</xdr:row>
      <xdr:rowOff>143979</xdr:rowOff>
    </xdr:to>
    <xdr:cxnSp macro="">
      <xdr:nvCxnSpPr>
        <xdr:cNvPr id="243" name="直線コネクタ 242"/>
        <xdr:cNvCxnSpPr/>
      </xdr:nvCxnSpPr>
      <xdr:spPr>
        <a:xfrm>
          <a:off x="2908300" y="16919496"/>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117184</xdr:rowOff>
    </xdr:from>
    <xdr:to>
      <xdr:col>15</xdr:col>
      <xdr:colOff>50800</xdr:colOff>
      <xdr:row>98</xdr:row>
      <xdr:rowOff>117396</xdr:rowOff>
    </xdr:to>
    <xdr:cxnSp macro="">
      <xdr:nvCxnSpPr>
        <xdr:cNvPr id="246" name="直線コネクタ 245"/>
        <xdr:cNvCxnSpPr/>
      </xdr:nvCxnSpPr>
      <xdr:spPr>
        <a:xfrm>
          <a:off x="2019300" y="1691928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117184</xdr:rowOff>
    </xdr:from>
    <xdr:to>
      <xdr:col>10</xdr:col>
      <xdr:colOff>114300</xdr:colOff>
      <xdr:row>98</xdr:row>
      <xdr:rowOff>157742</xdr:rowOff>
    </xdr:to>
    <xdr:cxnSp macro="">
      <xdr:nvCxnSpPr>
        <xdr:cNvPr id="249" name="直線コネクタ 248"/>
        <xdr:cNvCxnSpPr/>
      </xdr:nvCxnSpPr>
      <xdr:spPr>
        <a:xfrm flipV="1">
          <a:off x="1130300" y="16919284"/>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52846</xdr:rowOff>
    </xdr:from>
    <xdr:to>
      <xdr:col>24</xdr:col>
      <xdr:colOff>114300</xdr:colOff>
      <xdr:row>98</xdr:row>
      <xdr:rowOff>154446</xdr:rowOff>
    </xdr:to>
    <xdr:sp macro="" textlink="">
      <xdr:nvSpPr>
        <xdr:cNvPr id="259" name="楕円 258"/>
        <xdr:cNvSpPr/>
      </xdr:nvSpPr>
      <xdr:spPr>
        <a:xfrm>
          <a:off x="4584700" y="168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139223</xdr:rowOff>
    </xdr:from>
    <xdr:ext cx="534377" cy="259045"/>
    <xdr:sp macro="" textlink="">
      <xdr:nvSpPr>
        <xdr:cNvPr id="260" name="扶助費該当値テキスト"/>
        <xdr:cNvSpPr txBox="1"/>
      </xdr:nvSpPr>
      <xdr:spPr>
        <a:xfrm>
          <a:off x="4686300" y="167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93179</xdr:rowOff>
    </xdr:from>
    <xdr:to>
      <xdr:col>20</xdr:col>
      <xdr:colOff>38100</xdr:colOff>
      <xdr:row>99</xdr:row>
      <xdr:rowOff>23329</xdr:rowOff>
    </xdr:to>
    <xdr:sp macro="" textlink="">
      <xdr:nvSpPr>
        <xdr:cNvPr id="261" name="楕円 260"/>
        <xdr:cNvSpPr/>
      </xdr:nvSpPr>
      <xdr:spPr>
        <a:xfrm>
          <a:off x="3746500" y="16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14456</xdr:rowOff>
    </xdr:from>
    <xdr:ext cx="534377" cy="259045"/>
    <xdr:sp macro="" textlink="">
      <xdr:nvSpPr>
        <xdr:cNvPr id="262" name="テキスト ボックス 261"/>
        <xdr:cNvSpPr txBox="1"/>
      </xdr:nvSpPr>
      <xdr:spPr>
        <a:xfrm>
          <a:off x="3530111" y="169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66596</xdr:rowOff>
    </xdr:from>
    <xdr:to>
      <xdr:col>15</xdr:col>
      <xdr:colOff>101600</xdr:colOff>
      <xdr:row>98</xdr:row>
      <xdr:rowOff>168196</xdr:rowOff>
    </xdr:to>
    <xdr:sp macro="" textlink="">
      <xdr:nvSpPr>
        <xdr:cNvPr id="263" name="楕円 262"/>
        <xdr:cNvSpPr/>
      </xdr:nvSpPr>
      <xdr:spPr>
        <a:xfrm>
          <a:off x="2857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159323</xdr:rowOff>
    </xdr:from>
    <xdr:ext cx="534377" cy="259045"/>
    <xdr:sp macro="" textlink="">
      <xdr:nvSpPr>
        <xdr:cNvPr id="264" name="テキスト ボックス 263"/>
        <xdr:cNvSpPr txBox="1"/>
      </xdr:nvSpPr>
      <xdr:spPr>
        <a:xfrm>
          <a:off x="2641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66384</xdr:rowOff>
    </xdr:from>
    <xdr:to>
      <xdr:col>10</xdr:col>
      <xdr:colOff>165100</xdr:colOff>
      <xdr:row>98</xdr:row>
      <xdr:rowOff>167984</xdr:rowOff>
    </xdr:to>
    <xdr:sp macro="" textlink="">
      <xdr:nvSpPr>
        <xdr:cNvPr id="265" name="楕円 264"/>
        <xdr:cNvSpPr/>
      </xdr:nvSpPr>
      <xdr:spPr>
        <a:xfrm>
          <a:off x="1968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159111</xdr:rowOff>
    </xdr:from>
    <xdr:ext cx="534377" cy="259045"/>
    <xdr:sp macro="" textlink="">
      <xdr:nvSpPr>
        <xdr:cNvPr id="266" name="テキスト ボックス 265"/>
        <xdr:cNvSpPr txBox="1"/>
      </xdr:nvSpPr>
      <xdr:spPr>
        <a:xfrm>
          <a:off x="1752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106942</xdr:rowOff>
    </xdr:from>
    <xdr:to>
      <xdr:col>6</xdr:col>
      <xdr:colOff>38100</xdr:colOff>
      <xdr:row>99</xdr:row>
      <xdr:rowOff>37092</xdr:rowOff>
    </xdr:to>
    <xdr:sp macro="" textlink="">
      <xdr:nvSpPr>
        <xdr:cNvPr id="267" name="楕円 266"/>
        <xdr:cNvSpPr/>
      </xdr:nvSpPr>
      <xdr:spPr>
        <a:xfrm>
          <a:off x="1079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28219</xdr:rowOff>
    </xdr:from>
    <xdr:ext cx="534377" cy="259045"/>
    <xdr:sp macro="" textlink="">
      <xdr:nvSpPr>
        <xdr:cNvPr id="268" name="テキスト ボックス 267"/>
        <xdr:cNvSpPr txBox="1"/>
      </xdr:nvSpPr>
      <xdr:spPr>
        <a:xfrm>
          <a:off x="863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114129</xdr:rowOff>
    </xdr:from>
    <xdr:to>
      <xdr:col>55</xdr:col>
      <xdr:colOff>0</xdr:colOff>
      <xdr:row>36</xdr:row>
      <xdr:rowOff>116720</xdr:rowOff>
    </xdr:to>
    <xdr:cxnSp macro="">
      <xdr:nvCxnSpPr>
        <xdr:cNvPr id="299" name="直線コネクタ 298"/>
        <xdr:cNvCxnSpPr/>
      </xdr:nvCxnSpPr>
      <xdr:spPr>
        <a:xfrm flipV="1">
          <a:off x="9639300" y="6286329"/>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116720</xdr:rowOff>
    </xdr:from>
    <xdr:to>
      <xdr:col>50</xdr:col>
      <xdr:colOff>114300</xdr:colOff>
      <xdr:row>36</xdr:row>
      <xdr:rowOff>161624</xdr:rowOff>
    </xdr:to>
    <xdr:cxnSp macro="">
      <xdr:nvCxnSpPr>
        <xdr:cNvPr id="302" name="直線コネクタ 301"/>
        <xdr:cNvCxnSpPr/>
      </xdr:nvCxnSpPr>
      <xdr:spPr>
        <a:xfrm flipV="1">
          <a:off x="8750300" y="6288920"/>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95482</xdr:rowOff>
    </xdr:from>
    <xdr:to>
      <xdr:col>45</xdr:col>
      <xdr:colOff>177800</xdr:colOff>
      <xdr:row>36</xdr:row>
      <xdr:rowOff>161624</xdr:rowOff>
    </xdr:to>
    <xdr:cxnSp macro="">
      <xdr:nvCxnSpPr>
        <xdr:cNvPr id="305" name="直線コネクタ 304"/>
        <xdr:cNvCxnSpPr/>
      </xdr:nvCxnSpPr>
      <xdr:spPr>
        <a:xfrm>
          <a:off x="7861300" y="6267682"/>
          <a:ext cx="8890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95482</xdr:rowOff>
    </xdr:from>
    <xdr:to>
      <xdr:col>41</xdr:col>
      <xdr:colOff>50800</xdr:colOff>
      <xdr:row>37</xdr:row>
      <xdr:rowOff>24366</xdr:rowOff>
    </xdr:to>
    <xdr:cxnSp macro="">
      <xdr:nvCxnSpPr>
        <xdr:cNvPr id="308" name="直線コネクタ 307"/>
        <xdr:cNvCxnSpPr/>
      </xdr:nvCxnSpPr>
      <xdr:spPr>
        <a:xfrm flipV="1">
          <a:off x="6972300" y="6267682"/>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63329</xdr:rowOff>
    </xdr:from>
    <xdr:to>
      <xdr:col>55</xdr:col>
      <xdr:colOff>50800</xdr:colOff>
      <xdr:row>36</xdr:row>
      <xdr:rowOff>164929</xdr:rowOff>
    </xdr:to>
    <xdr:sp macro="" textlink="">
      <xdr:nvSpPr>
        <xdr:cNvPr id="318" name="楕円 317"/>
        <xdr:cNvSpPr/>
      </xdr:nvSpPr>
      <xdr:spPr>
        <a:xfrm>
          <a:off x="10426700" y="62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41756</xdr:rowOff>
    </xdr:from>
    <xdr:ext cx="534377" cy="259045"/>
    <xdr:sp macro="" textlink="">
      <xdr:nvSpPr>
        <xdr:cNvPr id="319" name="補助費等該当値テキスト"/>
        <xdr:cNvSpPr txBox="1"/>
      </xdr:nvSpPr>
      <xdr:spPr>
        <a:xfrm>
          <a:off x="10528300" y="62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65920</xdr:rowOff>
    </xdr:from>
    <xdr:to>
      <xdr:col>50</xdr:col>
      <xdr:colOff>165100</xdr:colOff>
      <xdr:row>36</xdr:row>
      <xdr:rowOff>167520</xdr:rowOff>
    </xdr:to>
    <xdr:sp macro="" textlink="">
      <xdr:nvSpPr>
        <xdr:cNvPr id="320" name="楕円 319"/>
        <xdr:cNvSpPr/>
      </xdr:nvSpPr>
      <xdr:spPr>
        <a:xfrm>
          <a:off x="9588500" y="62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158647</xdr:rowOff>
    </xdr:from>
    <xdr:ext cx="534377" cy="259045"/>
    <xdr:sp macro="" textlink="">
      <xdr:nvSpPr>
        <xdr:cNvPr id="321" name="テキスト ボックス 320"/>
        <xdr:cNvSpPr txBox="1"/>
      </xdr:nvSpPr>
      <xdr:spPr>
        <a:xfrm>
          <a:off x="9372111" y="633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110824</xdr:rowOff>
    </xdr:from>
    <xdr:to>
      <xdr:col>46</xdr:col>
      <xdr:colOff>38100</xdr:colOff>
      <xdr:row>37</xdr:row>
      <xdr:rowOff>40974</xdr:rowOff>
    </xdr:to>
    <xdr:sp macro="" textlink="">
      <xdr:nvSpPr>
        <xdr:cNvPr id="322" name="楕円 321"/>
        <xdr:cNvSpPr/>
      </xdr:nvSpPr>
      <xdr:spPr>
        <a:xfrm>
          <a:off x="8699500" y="62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32101</xdr:rowOff>
    </xdr:from>
    <xdr:ext cx="534377" cy="259045"/>
    <xdr:sp macro="" textlink="">
      <xdr:nvSpPr>
        <xdr:cNvPr id="323" name="テキスト ボックス 322"/>
        <xdr:cNvSpPr txBox="1"/>
      </xdr:nvSpPr>
      <xdr:spPr>
        <a:xfrm>
          <a:off x="8483111" y="63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44682</xdr:rowOff>
    </xdr:from>
    <xdr:to>
      <xdr:col>41</xdr:col>
      <xdr:colOff>101600</xdr:colOff>
      <xdr:row>36</xdr:row>
      <xdr:rowOff>146282</xdr:rowOff>
    </xdr:to>
    <xdr:sp macro="" textlink="">
      <xdr:nvSpPr>
        <xdr:cNvPr id="324" name="楕円 323"/>
        <xdr:cNvSpPr/>
      </xdr:nvSpPr>
      <xdr:spPr>
        <a:xfrm>
          <a:off x="7810500" y="62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137409</xdr:rowOff>
    </xdr:from>
    <xdr:ext cx="534377" cy="259045"/>
    <xdr:sp macro="" textlink="">
      <xdr:nvSpPr>
        <xdr:cNvPr id="325" name="テキスト ボックス 324"/>
        <xdr:cNvSpPr txBox="1"/>
      </xdr:nvSpPr>
      <xdr:spPr>
        <a:xfrm>
          <a:off x="7594111" y="63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145016</xdr:rowOff>
    </xdr:from>
    <xdr:to>
      <xdr:col>36</xdr:col>
      <xdr:colOff>165100</xdr:colOff>
      <xdr:row>37</xdr:row>
      <xdr:rowOff>75166</xdr:rowOff>
    </xdr:to>
    <xdr:sp macro="" textlink="">
      <xdr:nvSpPr>
        <xdr:cNvPr id="326" name="楕円 325"/>
        <xdr:cNvSpPr/>
      </xdr:nvSpPr>
      <xdr:spPr>
        <a:xfrm>
          <a:off x="6921500" y="63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66293</xdr:rowOff>
    </xdr:from>
    <xdr:ext cx="534377" cy="259045"/>
    <xdr:sp macro="" textlink="">
      <xdr:nvSpPr>
        <xdr:cNvPr id="327" name="テキスト ボックス 326"/>
        <xdr:cNvSpPr txBox="1"/>
      </xdr:nvSpPr>
      <xdr:spPr>
        <a:xfrm>
          <a:off x="6705111" y="64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120360</xdr:rowOff>
    </xdr:from>
    <xdr:to>
      <xdr:col>55</xdr:col>
      <xdr:colOff>0</xdr:colOff>
      <xdr:row>58</xdr:row>
      <xdr:rowOff>149526</xdr:rowOff>
    </xdr:to>
    <xdr:cxnSp macro="">
      <xdr:nvCxnSpPr>
        <xdr:cNvPr id="356" name="直線コネクタ 355"/>
        <xdr:cNvCxnSpPr/>
      </xdr:nvCxnSpPr>
      <xdr:spPr>
        <a:xfrm flipV="1">
          <a:off x="9639300" y="10064460"/>
          <a:ext cx="8382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101425</xdr:rowOff>
    </xdr:from>
    <xdr:to>
      <xdr:col>50</xdr:col>
      <xdr:colOff>114300</xdr:colOff>
      <xdr:row>58</xdr:row>
      <xdr:rowOff>149526</xdr:rowOff>
    </xdr:to>
    <xdr:cxnSp macro="">
      <xdr:nvCxnSpPr>
        <xdr:cNvPr id="359" name="直線コネクタ 358"/>
        <xdr:cNvCxnSpPr/>
      </xdr:nvCxnSpPr>
      <xdr:spPr>
        <a:xfrm>
          <a:off x="8750300" y="10045525"/>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101425</xdr:rowOff>
    </xdr:from>
    <xdr:to>
      <xdr:col>45</xdr:col>
      <xdr:colOff>177800</xdr:colOff>
      <xdr:row>58</xdr:row>
      <xdr:rowOff>156773</xdr:rowOff>
    </xdr:to>
    <xdr:cxnSp macro="">
      <xdr:nvCxnSpPr>
        <xdr:cNvPr id="362" name="直線コネクタ 361"/>
        <xdr:cNvCxnSpPr/>
      </xdr:nvCxnSpPr>
      <xdr:spPr>
        <a:xfrm flipV="1">
          <a:off x="7861300" y="10045525"/>
          <a:ext cx="889000" cy="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136465</xdr:rowOff>
    </xdr:from>
    <xdr:to>
      <xdr:col>41</xdr:col>
      <xdr:colOff>50800</xdr:colOff>
      <xdr:row>58</xdr:row>
      <xdr:rowOff>156773</xdr:rowOff>
    </xdr:to>
    <xdr:cxnSp macro="">
      <xdr:nvCxnSpPr>
        <xdr:cNvPr id="365" name="直線コネクタ 364"/>
        <xdr:cNvCxnSpPr/>
      </xdr:nvCxnSpPr>
      <xdr:spPr>
        <a:xfrm>
          <a:off x="6972300" y="10080565"/>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69560</xdr:rowOff>
    </xdr:from>
    <xdr:to>
      <xdr:col>55</xdr:col>
      <xdr:colOff>50800</xdr:colOff>
      <xdr:row>58</xdr:row>
      <xdr:rowOff>171160</xdr:rowOff>
    </xdr:to>
    <xdr:sp macro="" textlink="">
      <xdr:nvSpPr>
        <xdr:cNvPr id="375" name="楕円 374"/>
        <xdr:cNvSpPr/>
      </xdr:nvSpPr>
      <xdr:spPr>
        <a:xfrm>
          <a:off x="10426700" y="100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155937</xdr:rowOff>
    </xdr:from>
    <xdr:ext cx="534377" cy="259045"/>
    <xdr:sp macro="" textlink="">
      <xdr:nvSpPr>
        <xdr:cNvPr id="376" name="普通建設事業費該当値テキスト"/>
        <xdr:cNvSpPr txBox="1"/>
      </xdr:nvSpPr>
      <xdr:spPr>
        <a:xfrm>
          <a:off x="10528300" y="99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98726</xdr:rowOff>
    </xdr:from>
    <xdr:to>
      <xdr:col>50</xdr:col>
      <xdr:colOff>165100</xdr:colOff>
      <xdr:row>59</xdr:row>
      <xdr:rowOff>28876</xdr:rowOff>
    </xdr:to>
    <xdr:sp macro="" textlink="">
      <xdr:nvSpPr>
        <xdr:cNvPr id="377" name="楕円 376"/>
        <xdr:cNvSpPr/>
      </xdr:nvSpPr>
      <xdr:spPr>
        <a:xfrm>
          <a:off x="9588500" y="100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20003</xdr:rowOff>
    </xdr:from>
    <xdr:ext cx="534377" cy="259045"/>
    <xdr:sp macro="" textlink="">
      <xdr:nvSpPr>
        <xdr:cNvPr id="378" name="テキスト ボックス 377"/>
        <xdr:cNvSpPr txBox="1"/>
      </xdr:nvSpPr>
      <xdr:spPr>
        <a:xfrm>
          <a:off x="9372111" y="101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50625</xdr:rowOff>
    </xdr:from>
    <xdr:to>
      <xdr:col>46</xdr:col>
      <xdr:colOff>38100</xdr:colOff>
      <xdr:row>58</xdr:row>
      <xdr:rowOff>152225</xdr:rowOff>
    </xdr:to>
    <xdr:sp macro="" textlink="">
      <xdr:nvSpPr>
        <xdr:cNvPr id="379" name="楕円 378"/>
        <xdr:cNvSpPr/>
      </xdr:nvSpPr>
      <xdr:spPr>
        <a:xfrm>
          <a:off x="8699500" y="99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143352</xdr:rowOff>
    </xdr:from>
    <xdr:ext cx="534377" cy="259045"/>
    <xdr:sp macro="" textlink="">
      <xdr:nvSpPr>
        <xdr:cNvPr id="380" name="テキスト ボックス 379"/>
        <xdr:cNvSpPr txBox="1"/>
      </xdr:nvSpPr>
      <xdr:spPr>
        <a:xfrm>
          <a:off x="8483111" y="100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105973</xdr:rowOff>
    </xdr:from>
    <xdr:to>
      <xdr:col>41</xdr:col>
      <xdr:colOff>101600</xdr:colOff>
      <xdr:row>59</xdr:row>
      <xdr:rowOff>36123</xdr:rowOff>
    </xdr:to>
    <xdr:sp macro="" textlink="">
      <xdr:nvSpPr>
        <xdr:cNvPr id="381" name="楕円 380"/>
        <xdr:cNvSpPr/>
      </xdr:nvSpPr>
      <xdr:spPr>
        <a:xfrm>
          <a:off x="7810500" y="100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27250</xdr:rowOff>
    </xdr:from>
    <xdr:ext cx="534377" cy="259045"/>
    <xdr:sp macro="" textlink="">
      <xdr:nvSpPr>
        <xdr:cNvPr id="382" name="テキスト ボックス 381"/>
        <xdr:cNvSpPr txBox="1"/>
      </xdr:nvSpPr>
      <xdr:spPr>
        <a:xfrm>
          <a:off x="7594111" y="101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85665</xdr:rowOff>
    </xdr:from>
    <xdr:to>
      <xdr:col>36</xdr:col>
      <xdr:colOff>165100</xdr:colOff>
      <xdr:row>59</xdr:row>
      <xdr:rowOff>15815</xdr:rowOff>
    </xdr:to>
    <xdr:sp macro="" textlink="">
      <xdr:nvSpPr>
        <xdr:cNvPr id="383" name="楕円 382"/>
        <xdr:cNvSpPr/>
      </xdr:nvSpPr>
      <xdr:spPr>
        <a:xfrm>
          <a:off x="6921500" y="100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6942</xdr:rowOff>
    </xdr:from>
    <xdr:ext cx="534377" cy="259045"/>
    <xdr:sp macro="" textlink="">
      <xdr:nvSpPr>
        <xdr:cNvPr id="384" name="テキスト ボックス 383"/>
        <xdr:cNvSpPr txBox="1"/>
      </xdr:nvSpPr>
      <xdr:spPr>
        <a:xfrm>
          <a:off x="6705111" y="101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13677</xdr:rowOff>
    </xdr:from>
    <xdr:to>
      <xdr:col>55</xdr:col>
      <xdr:colOff>0</xdr:colOff>
      <xdr:row>79</xdr:row>
      <xdr:rowOff>87699</xdr:rowOff>
    </xdr:to>
    <xdr:cxnSp macro="">
      <xdr:nvCxnSpPr>
        <xdr:cNvPr id="415" name="直線コネクタ 414"/>
        <xdr:cNvCxnSpPr/>
      </xdr:nvCxnSpPr>
      <xdr:spPr>
        <a:xfrm flipV="1">
          <a:off x="9639300" y="13558227"/>
          <a:ext cx="8382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94383</xdr:rowOff>
    </xdr:from>
    <xdr:to>
      <xdr:col>50</xdr:col>
      <xdr:colOff>114300</xdr:colOff>
      <xdr:row>79</xdr:row>
      <xdr:rowOff>87699</xdr:rowOff>
    </xdr:to>
    <xdr:cxnSp macro="">
      <xdr:nvCxnSpPr>
        <xdr:cNvPr id="418" name="直線コネクタ 417"/>
        <xdr:cNvCxnSpPr/>
      </xdr:nvCxnSpPr>
      <xdr:spPr>
        <a:xfrm>
          <a:off x="8750300" y="13467483"/>
          <a:ext cx="889000" cy="1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94383</xdr:rowOff>
    </xdr:from>
    <xdr:to>
      <xdr:col>45</xdr:col>
      <xdr:colOff>177800</xdr:colOff>
      <xdr:row>79</xdr:row>
      <xdr:rowOff>92456</xdr:rowOff>
    </xdr:to>
    <xdr:cxnSp macro="">
      <xdr:nvCxnSpPr>
        <xdr:cNvPr id="421" name="直線コネクタ 420"/>
        <xdr:cNvCxnSpPr/>
      </xdr:nvCxnSpPr>
      <xdr:spPr>
        <a:xfrm flipV="1">
          <a:off x="7861300" y="13467483"/>
          <a:ext cx="889000" cy="1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62542</xdr:rowOff>
    </xdr:from>
    <xdr:to>
      <xdr:col>41</xdr:col>
      <xdr:colOff>50800</xdr:colOff>
      <xdr:row>79</xdr:row>
      <xdr:rowOff>92456</xdr:rowOff>
    </xdr:to>
    <xdr:cxnSp macro="">
      <xdr:nvCxnSpPr>
        <xdr:cNvPr id="424" name="直線コネクタ 423"/>
        <xdr:cNvCxnSpPr/>
      </xdr:nvCxnSpPr>
      <xdr:spPr>
        <a:xfrm>
          <a:off x="6972300" y="13607092"/>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134327</xdr:rowOff>
    </xdr:from>
    <xdr:to>
      <xdr:col>55</xdr:col>
      <xdr:colOff>50800</xdr:colOff>
      <xdr:row>79</xdr:row>
      <xdr:rowOff>64477</xdr:rowOff>
    </xdr:to>
    <xdr:sp macro="" textlink="">
      <xdr:nvSpPr>
        <xdr:cNvPr id="434" name="楕円 433"/>
        <xdr:cNvSpPr/>
      </xdr:nvSpPr>
      <xdr:spPr>
        <a:xfrm>
          <a:off x="10426700" y="13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49254</xdr:rowOff>
    </xdr:from>
    <xdr:ext cx="469744" cy="259045"/>
    <xdr:sp macro="" textlink="">
      <xdr:nvSpPr>
        <xdr:cNvPr id="435" name="普通建設事業費 （ うち新規整備　）該当値テキスト"/>
        <xdr:cNvSpPr txBox="1"/>
      </xdr:nvSpPr>
      <xdr:spPr>
        <a:xfrm>
          <a:off x="10528300" y="1342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36899</xdr:rowOff>
    </xdr:from>
    <xdr:to>
      <xdr:col>50</xdr:col>
      <xdr:colOff>165100</xdr:colOff>
      <xdr:row>79</xdr:row>
      <xdr:rowOff>138499</xdr:rowOff>
    </xdr:to>
    <xdr:sp macro="" textlink="">
      <xdr:nvSpPr>
        <xdr:cNvPr id="436" name="楕円 435"/>
        <xdr:cNvSpPr/>
      </xdr:nvSpPr>
      <xdr:spPr>
        <a:xfrm>
          <a:off x="9588500" y="135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129626</xdr:rowOff>
    </xdr:from>
    <xdr:ext cx="469744" cy="259045"/>
    <xdr:sp macro="" textlink="">
      <xdr:nvSpPr>
        <xdr:cNvPr id="437" name="テキスト ボックス 436"/>
        <xdr:cNvSpPr txBox="1"/>
      </xdr:nvSpPr>
      <xdr:spPr>
        <a:xfrm>
          <a:off x="9404428" y="1367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43583</xdr:rowOff>
    </xdr:from>
    <xdr:to>
      <xdr:col>46</xdr:col>
      <xdr:colOff>38100</xdr:colOff>
      <xdr:row>78</xdr:row>
      <xdr:rowOff>145183</xdr:rowOff>
    </xdr:to>
    <xdr:sp macro="" textlink="">
      <xdr:nvSpPr>
        <xdr:cNvPr id="438" name="楕円 437"/>
        <xdr:cNvSpPr/>
      </xdr:nvSpPr>
      <xdr:spPr>
        <a:xfrm>
          <a:off x="8699500" y="134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136310</xdr:rowOff>
    </xdr:from>
    <xdr:ext cx="534377" cy="259045"/>
    <xdr:sp macro="" textlink="">
      <xdr:nvSpPr>
        <xdr:cNvPr id="439" name="テキスト ボックス 438"/>
        <xdr:cNvSpPr txBox="1"/>
      </xdr:nvSpPr>
      <xdr:spPr>
        <a:xfrm>
          <a:off x="8483111" y="135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41656</xdr:rowOff>
    </xdr:from>
    <xdr:to>
      <xdr:col>41</xdr:col>
      <xdr:colOff>101600</xdr:colOff>
      <xdr:row>79</xdr:row>
      <xdr:rowOff>143256</xdr:rowOff>
    </xdr:to>
    <xdr:sp macro="" textlink="">
      <xdr:nvSpPr>
        <xdr:cNvPr id="440" name="楕円 439"/>
        <xdr:cNvSpPr/>
      </xdr:nvSpPr>
      <xdr:spPr>
        <a:xfrm>
          <a:off x="7810500" y="135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134383</xdr:rowOff>
    </xdr:from>
    <xdr:ext cx="378565" cy="259045"/>
    <xdr:sp macro="" textlink="">
      <xdr:nvSpPr>
        <xdr:cNvPr id="441" name="テキスト ボックス 440"/>
        <xdr:cNvSpPr txBox="1"/>
      </xdr:nvSpPr>
      <xdr:spPr>
        <a:xfrm>
          <a:off x="7672017" y="1367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11742</xdr:rowOff>
    </xdr:from>
    <xdr:to>
      <xdr:col>36</xdr:col>
      <xdr:colOff>165100</xdr:colOff>
      <xdr:row>79</xdr:row>
      <xdr:rowOff>113342</xdr:rowOff>
    </xdr:to>
    <xdr:sp macro="" textlink="">
      <xdr:nvSpPr>
        <xdr:cNvPr id="442" name="楕円 441"/>
        <xdr:cNvSpPr/>
      </xdr:nvSpPr>
      <xdr:spPr>
        <a:xfrm>
          <a:off x="6921500" y="135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104469</xdr:rowOff>
    </xdr:from>
    <xdr:ext cx="469744" cy="259045"/>
    <xdr:sp macro="" textlink="">
      <xdr:nvSpPr>
        <xdr:cNvPr id="443" name="テキスト ボックス 442"/>
        <xdr:cNvSpPr txBox="1"/>
      </xdr:nvSpPr>
      <xdr:spPr>
        <a:xfrm>
          <a:off x="6737428" y="136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73813</xdr:rowOff>
    </xdr:from>
    <xdr:to>
      <xdr:col>55</xdr:col>
      <xdr:colOff>0</xdr:colOff>
      <xdr:row>98</xdr:row>
      <xdr:rowOff>91081</xdr:rowOff>
    </xdr:to>
    <xdr:cxnSp macro="">
      <xdr:nvCxnSpPr>
        <xdr:cNvPr id="470" name="直線コネクタ 469"/>
        <xdr:cNvCxnSpPr/>
      </xdr:nvCxnSpPr>
      <xdr:spPr>
        <a:xfrm flipV="1">
          <a:off x="9639300" y="16875913"/>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87337</xdr:rowOff>
    </xdr:from>
    <xdr:to>
      <xdr:col>50</xdr:col>
      <xdr:colOff>114300</xdr:colOff>
      <xdr:row>98</xdr:row>
      <xdr:rowOff>91081</xdr:rowOff>
    </xdr:to>
    <xdr:cxnSp macro="">
      <xdr:nvCxnSpPr>
        <xdr:cNvPr id="473" name="直線コネクタ 472"/>
        <xdr:cNvCxnSpPr/>
      </xdr:nvCxnSpPr>
      <xdr:spPr>
        <a:xfrm>
          <a:off x="8750300" y="16889437"/>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76597</xdr:rowOff>
    </xdr:from>
    <xdr:to>
      <xdr:col>45</xdr:col>
      <xdr:colOff>177800</xdr:colOff>
      <xdr:row>98</xdr:row>
      <xdr:rowOff>87337</xdr:rowOff>
    </xdr:to>
    <xdr:cxnSp macro="">
      <xdr:nvCxnSpPr>
        <xdr:cNvPr id="476" name="直線コネクタ 475"/>
        <xdr:cNvCxnSpPr/>
      </xdr:nvCxnSpPr>
      <xdr:spPr>
        <a:xfrm>
          <a:off x="7861300" y="16878697"/>
          <a:ext cx="8890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60261</xdr:rowOff>
    </xdr:from>
    <xdr:to>
      <xdr:col>41</xdr:col>
      <xdr:colOff>50800</xdr:colOff>
      <xdr:row>98</xdr:row>
      <xdr:rowOff>76597</xdr:rowOff>
    </xdr:to>
    <xdr:cxnSp macro="">
      <xdr:nvCxnSpPr>
        <xdr:cNvPr id="479" name="直線コネクタ 478"/>
        <xdr:cNvCxnSpPr/>
      </xdr:nvCxnSpPr>
      <xdr:spPr>
        <a:xfrm>
          <a:off x="6972300" y="16862361"/>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23013</xdr:rowOff>
    </xdr:from>
    <xdr:to>
      <xdr:col>55</xdr:col>
      <xdr:colOff>50800</xdr:colOff>
      <xdr:row>98</xdr:row>
      <xdr:rowOff>124613</xdr:rowOff>
    </xdr:to>
    <xdr:sp macro="" textlink="">
      <xdr:nvSpPr>
        <xdr:cNvPr id="489" name="楕円 488"/>
        <xdr:cNvSpPr/>
      </xdr:nvSpPr>
      <xdr:spPr>
        <a:xfrm>
          <a:off x="10426700" y="168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109390</xdr:rowOff>
    </xdr:from>
    <xdr:ext cx="534377" cy="259045"/>
    <xdr:sp macro="" textlink="">
      <xdr:nvSpPr>
        <xdr:cNvPr id="490" name="普通建設事業費 （ うち更新整備　）該当値テキスト"/>
        <xdr:cNvSpPr txBox="1"/>
      </xdr:nvSpPr>
      <xdr:spPr>
        <a:xfrm>
          <a:off x="10528300" y="167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40281</xdr:rowOff>
    </xdr:from>
    <xdr:to>
      <xdr:col>50</xdr:col>
      <xdr:colOff>165100</xdr:colOff>
      <xdr:row>98</xdr:row>
      <xdr:rowOff>141881</xdr:rowOff>
    </xdr:to>
    <xdr:sp macro="" textlink="">
      <xdr:nvSpPr>
        <xdr:cNvPr id="491" name="楕円 490"/>
        <xdr:cNvSpPr/>
      </xdr:nvSpPr>
      <xdr:spPr>
        <a:xfrm>
          <a:off x="9588500" y="16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133008</xdr:rowOff>
    </xdr:from>
    <xdr:ext cx="534377" cy="259045"/>
    <xdr:sp macro="" textlink="">
      <xdr:nvSpPr>
        <xdr:cNvPr id="492" name="テキスト ボックス 491"/>
        <xdr:cNvSpPr txBox="1"/>
      </xdr:nvSpPr>
      <xdr:spPr>
        <a:xfrm>
          <a:off x="9372111" y="16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36537</xdr:rowOff>
    </xdr:from>
    <xdr:to>
      <xdr:col>46</xdr:col>
      <xdr:colOff>38100</xdr:colOff>
      <xdr:row>98</xdr:row>
      <xdr:rowOff>138137</xdr:rowOff>
    </xdr:to>
    <xdr:sp macro="" textlink="">
      <xdr:nvSpPr>
        <xdr:cNvPr id="493" name="楕円 492"/>
        <xdr:cNvSpPr/>
      </xdr:nvSpPr>
      <xdr:spPr>
        <a:xfrm>
          <a:off x="8699500" y="16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129264</xdr:rowOff>
    </xdr:from>
    <xdr:ext cx="534377" cy="259045"/>
    <xdr:sp macro="" textlink="">
      <xdr:nvSpPr>
        <xdr:cNvPr id="494" name="テキスト ボックス 493"/>
        <xdr:cNvSpPr txBox="1"/>
      </xdr:nvSpPr>
      <xdr:spPr>
        <a:xfrm>
          <a:off x="8483111" y="169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25797</xdr:rowOff>
    </xdr:from>
    <xdr:to>
      <xdr:col>41</xdr:col>
      <xdr:colOff>101600</xdr:colOff>
      <xdr:row>98</xdr:row>
      <xdr:rowOff>127397</xdr:rowOff>
    </xdr:to>
    <xdr:sp macro="" textlink="">
      <xdr:nvSpPr>
        <xdr:cNvPr id="495" name="楕円 494"/>
        <xdr:cNvSpPr/>
      </xdr:nvSpPr>
      <xdr:spPr>
        <a:xfrm>
          <a:off x="7810500" y="16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118524</xdr:rowOff>
    </xdr:from>
    <xdr:ext cx="534377" cy="259045"/>
    <xdr:sp macro="" textlink="">
      <xdr:nvSpPr>
        <xdr:cNvPr id="496" name="テキスト ボックス 495"/>
        <xdr:cNvSpPr txBox="1"/>
      </xdr:nvSpPr>
      <xdr:spPr>
        <a:xfrm>
          <a:off x="7594111" y="169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9461</xdr:rowOff>
    </xdr:from>
    <xdr:to>
      <xdr:col>36</xdr:col>
      <xdr:colOff>165100</xdr:colOff>
      <xdr:row>98</xdr:row>
      <xdr:rowOff>111061</xdr:rowOff>
    </xdr:to>
    <xdr:sp macro="" textlink="">
      <xdr:nvSpPr>
        <xdr:cNvPr id="497" name="楕円 496"/>
        <xdr:cNvSpPr/>
      </xdr:nvSpPr>
      <xdr:spPr>
        <a:xfrm>
          <a:off x="6921500" y="168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102188</xdr:rowOff>
    </xdr:from>
    <xdr:ext cx="534377" cy="259045"/>
    <xdr:sp macro="" textlink="">
      <xdr:nvSpPr>
        <xdr:cNvPr id="498" name="テキスト ボックス 497"/>
        <xdr:cNvSpPr txBox="1"/>
      </xdr:nvSpPr>
      <xdr:spPr>
        <a:xfrm>
          <a:off x="6705111" y="16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29885</xdr:rowOff>
    </xdr:from>
    <xdr:to>
      <xdr:col>85</xdr:col>
      <xdr:colOff>127000</xdr:colOff>
      <xdr:row>39</xdr:row>
      <xdr:rowOff>44461</xdr:rowOff>
    </xdr:to>
    <xdr:cxnSp macro="">
      <xdr:nvCxnSpPr>
        <xdr:cNvPr id="529" name="直線コネクタ 528"/>
        <xdr:cNvCxnSpPr/>
      </xdr:nvCxnSpPr>
      <xdr:spPr>
        <a:xfrm flipV="1">
          <a:off x="15481300" y="6716435"/>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44461</xdr:rowOff>
    </xdr:from>
    <xdr:to>
      <xdr:col>81</xdr:col>
      <xdr:colOff>50800</xdr:colOff>
      <xdr:row>39</xdr:row>
      <xdr:rowOff>96886</xdr:rowOff>
    </xdr:to>
    <xdr:cxnSp macro="">
      <xdr:nvCxnSpPr>
        <xdr:cNvPr id="532" name="直線コネクタ 531"/>
        <xdr:cNvCxnSpPr/>
      </xdr:nvCxnSpPr>
      <xdr:spPr>
        <a:xfrm flipV="1">
          <a:off x="14592300" y="6731011"/>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71283</xdr:rowOff>
    </xdr:from>
    <xdr:to>
      <xdr:col>76</xdr:col>
      <xdr:colOff>114300</xdr:colOff>
      <xdr:row>39</xdr:row>
      <xdr:rowOff>96886</xdr:rowOff>
    </xdr:to>
    <xdr:cxnSp macro="">
      <xdr:nvCxnSpPr>
        <xdr:cNvPr id="535" name="直線コネクタ 534"/>
        <xdr:cNvCxnSpPr/>
      </xdr:nvCxnSpPr>
      <xdr:spPr>
        <a:xfrm>
          <a:off x="13703300" y="675783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70565</xdr:rowOff>
    </xdr:from>
    <xdr:to>
      <xdr:col>71</xdr:col>
      <xdr:colOff>177800</xdr:colOff>
      <xdr:row>39</xdr:row>
      <xdr:rowOff>71283</xdr:rowOff>
    </xdr:to>
    <xdr:cxnSp macro="">
      <xdr:nvCxnSpPr>
        <xdr:cNvPr id="538" name="直線コネクタ 537"/>
        <xdr:cNvCxnSpPr/>
      </xdr:nvCxnSpPr>
      <xdr:spPr>
        <a:xfrm>
          <a:off x="12814300" y="675711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150535</xdr:rowOff>
    </xdr:from>
    <xdr:to>
      <xdr:col>85</xdr:col>
      <xdr:colOff>177800</xdr:colOff>
      <xdr:row>39</xdr:row>
      <xdr:rowOff>80685</xdr:rowOff>
    </xdr:to>
    <xdr:sp macro="" textlink="">
      <xdr:nvSpPr>
        <xdr:cNvPr id="548" name="楕円 547"/>
        <xdr:cNvSpPr/>
      </xdr:nvSpPr>
      <xdr:spPr>
        <a:xfrm>
          <a:off x="16268700" y="66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109912</xdr:rowOff>
    </xdr:from>
    <xdr:ext cx="469744" cy="259045"/>
    <xdr:sp macro="" textlink="">
      <xdr:nvSpPr>
        <xdr:cNvPr id="549" name="災害復旧事業費該当値テキスト"/>
        <xdr:cNvSpPr txBox="1"/>
      </xdr:nvSpPr>
      <xdr:spPr>
        <a:xfrm>
          <a:off x="16370300" y="645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165111</xdr:rowOff>
    </xdr:from>
    <xdr:to>
      <xdr:col>81</xdr:col>
      <xdr:colOff>101600</xdr:colOff>
      <xdr:row>39</xdr:row>
      <xdr:rowOff>95261</xdr:rowOff>
    </xdr:to>
    <xdr:sp macro="" textlink="">
      <xdr:nvSpPr>
        <xdr:cNvPr id="550" name="楕円 549"/>
        <xdr:cNvSpPr/>
      </xdr:nvSpPr>
      <xdr:spPr>
        <a:xfrm>
          <a:off x="15430500" y="66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111788</xdr:rowOff>
    </xdr:from>
    <xdr:ext cx="469744" cy="259045"/>
    <xdr:sp macro="" textlink="">
      <xdr:nvSpPr>
        <xdr:cNvPr id="551" name="テキスト ボックス 550"/>
        <xdr:cNvSpPr txBox="1"/>
      </xdr:nvSpPr>
      <xdr:spPr>
        <a:xfrm>
          <a:off x="15246428" y="64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46086</xdr:rowOff>
    </xdr:from>
    <xdr:to>
      <xdr:col>76</xdr:col>
      <xdr:colOff>165100</xdr:colOff>
      <xdr:row>39</xdr:row>
      <xdr:rowOff>147686</xdr:rowOff>
    </xdr:to>
    <xdr:sp macro="" textlink="">
      <xdr:nvSpPr>
        <xdr:cNvPr id="552" name="楕円 551"/>
        <xdr:cNvSpPr/>
      </xdr:nvSpPr>
      <xdr:spPr>
        <a:xfrm>
          <a:off x="14541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138813</xdr:rowOff>
    </xdr:from>
    <xdr:ext cx="378565" cy="259045"/>
    <xdr:sp macro="" textlink="">
      <xdr:nvSpPr>
        <xdr:cNvPr id="553" name="テキスト ボックス 552"/>
        <xdr:cNvSpPr txBox="1"/>
      </xdr:nvSpPr>
      <xdr:spPr>
        <a:xfrm>
          <a:off x="14403017" y="682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20483</xdr:rowOff>
    </xdr:from>
    <xdr:to>
      <xdr:col>72</xdr:col>
      <xdr:colOff>38100</xdr:colOff>
      <xdr:row>39</xdr:row>
      <xdr:rowOff>122083</xdr:rowOff>
    </xdr:to>
    <xdr:sp macro="" textlink="">
      <xdr:nvSpPr>
        <xdr:cNvPr id="554" name="楕円 553"/>
        <xdr:cNvSpPr/>
      </xdr:nvSpPr>
      <xdr:spPr>
        <a:xfrm>
          <a:off x="13652500" y="67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113210</xdr:rowOff>
    </xdr:from>
    <xdr:ext cx="469744" cy="259045"/>
    <xdr:sp macro="" textlink="">
      <xdr:nvSpPr>
        <xdr:cNvPr id="555" name="テキスト ボックス 554"/>
        <xdr:cNvSpPr txBox="1"/>
      </xdr:nvSpPr>
      <xdr:spPr>
        <a:xfrm>
          <a:off x="13468428" y="67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19765</xdr:rowOff>
    </xdr:from>
    <xdr:to>
      <xdr:col>67</xdr:col>
      <xdr:colOff>101600</xdr:colOff>
      <xdr:row>39</xdr:row>
      <xdr:rowOff>121365</xdr:rowOff>
    </xdr:to>
    <xdr:sp macro="" textlink="">
      <xdr:nvSpPr>
        <xdr:cNvPr id="556" name="楕円 555"/>
        <xdr:cNvSpPr/>
      </xdr:nvSpPr>
      <xdr:spPr>
        <a:xfrm>
          <a:off x="12763500" y="67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137892</xdr:rowOff>
    </xdr:from>
    <xdr:ext cx="469744" cy="259045"/>
    <xdr:sp macro="" textlink="">
      <xdr:nvSpPr>
        <xdr:cNvPr id="557" name="テキスト ボックス 556"/>
        <xdr:cNvSpPr txBox="1"/>
      </xdr:nvSpPr>
      <xdr:spPr>
        <a:xfrm>
          <a:off x="12579428" y="64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9339</xdr:rowOff>
    </xdr:from>
    <xdr:to>
      <xdr:col>85</xdr:col>
      <xdr:colOff>127000</xdr:colOff>
      <xdr:row>78</xdr:row>
      <xdr:rowOff>11021</xdr:rowOff>
    </xdr:to>
    <xdr:cxnSp macro="">
      <xdr:nvCxnSpPr>
        <xdr:cNvPr id="641" name="直線コネクタ 640"/>
        <xdr:cNvCxnSpPr/>
      </xdr:nvCxnSpPr>
      <xdr:spPr>
        <a:xfrm>
          <a:off x="15481300" y="13382439"/>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7697</xdr:rowOff>
    </xdr:from>
    <xdr:to>
      <xdr:col>81</xdr:col>
      <xdr:colOff>50800</xdr:colOff>
      <xdr:row>78</xdr:row>
      <xdr:rowOff>9339</xdr:rowOff>
    </xdr:to>
    <xdr:cxnSp macro="">
      <xdr:nvCxnSpPr>
        <xdr:cNvPr id="644" name="直線コネクタ 643"/>
        <xdr:cNvCxnSpPr/>
      </xdr:nvCxnSpPr>
      <xdr:spPr>
        <a:xfrm>
          <a:off x="14592300" y="1338079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7697</xdr:rowOff>
    </xdr:from>
    <xdr:to>
      <xdr:col>76</xdr:col>
      <xdr:colOff>114300</xdr:colOff>
      <xdr:row>78</xdr:row>
      <xdr:rowOff>20659</xdr:rowOff>
    </xdr:to>
    <xdr:cxnSp macro="">
      <xdr:nvCxnSpPr>
        <xdr:cNvPr id="647" name="直線コネクタ 646"/>
        <xdr:cNvCxnSpPr/>
      </xdr:nvCxnSpPr>
      <xdr:spPr>
        <a:xfrm flipV="1">
          <a:off x="13703300" y="13380797"/>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20659</xdr:rowOff>
    </xdr:from>
    <xdr:to>
      <xdr:col>71</xdr:col>
      <xdr:colOff>177800</xdr:colOff>
      <xdr:row>78</xdr:row>
      <xdr:rowOff>26273</xdr:rowOff>
    </xdr:to>
    <xdr:cxnSp macro="">
      <xdr:nvCxnSpPr>
        <xdr:cNvPr id="650" name="直線コネクタ 649"/>
        <xdr:cNvCxnSpPr/>
      </xdr:nvCxnSpPr>
      <xdr:spPr>
        <a:xfrm flipV="1">
          <a:off x="12814300" y="1339375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131671</xdr:rowOff>
    </xdr:from>
    <xdr:to>
      <xdr:col>85</xdr:col>
      <xdr:colOff>177800</xdr:colOff>
      <xdr:row>78</xdr:row>
      <xdr:rowOff>61821</xdr:rowOff>
    </xdr:to>
    <xdr:sp macro="" textlink="">
      <xdr:nvSpPr>
        <xdr:cNvPr id="660" name="楕円 659"/>
        <xdr:cNvSpPr/>
      </xdr:nvSpPr>
      <xdr:spPr>
        <a:xfrm>
          <a:off x="162687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46598</xdr:rowOff>
    </xdr:from>
    <xdr:ext cx="534377" cy="259045"/>
    <xdr:sp macro="" textlink="">
      <xdr:nvSpPr>
        <xdr:cNvPr id="661" name="公債費該当値テキスト"/>
        <xdr:cNvSpPr txBox="1"/>
      </xdr:nvSpPr>
      <xdr:spPr>
        <a:xfrm>
          <a:off x="16370300" y="132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129989</xdr:rowOff>
    </xdr:from>
    <xdr:to>
      <xdr:col>81</xdr:col>
      <xdr:colOff>101600</xdr:colOff>
      <xdr:row>78</xdr:row>
      <xdr:rowOff>60139</xdr:rowOff>
    </xdr:to>
    <xdr:sp macro="" textlink="">
      <xdr:nvSpPr>
        <xdr:cNvPr id="662" name="楕円 661"/>
        <xdr:cNvSpPr/>
      </xdr:nvSpPr>
      <xdr:spPr>
        <a:xfrm>
          <a:off x="15430500" y="13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51266</xdr:rowOff>
    </xdr:from>
    <xdr:ext cx="534377" cy="259045"/>
    <xdr:sp macro="" textlink="">
      <xdr:nvSpPr>
        <xdr:cNvPr id="663" name="テキスト ボックス 662"/>
        <xdr:cNvSpPr txBox="1"/>
      </xdr:nvSpPr>
      <xdr:spPr>
        <a:xfrm>
          <a:off x="15214111" y="134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128347</xdr:rowOff>
    </xdr:from>
    <xdr:to>
      <xdr:col>76</xdr:col>
      <xdr:colOff>165100</xdr:colOff>
      <xdr:row>78</xdr:row>
      <xdr:rowOff>58497</xdr:rowOff>
    </xdr:to>
    <xdr:sp macro="" textlink="">
      <xdr:nvSpPr>
        <xdr:cNvPr id="664" name="楕円 663"/>
        <xdr:cNvSpPr/>
      </xdr:nvSpPr>
      <xdr:spPr>
        <a:xfrm>
          <a:off x="14541500" y="133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49624</xdr:rowOff>
    </xdr:from>
    <xdr:ext cx="534377" cy="259045"/>
    <xdr:sp macro="" textlink="">
      <xdr:nvSpPr>
        <xdr:cNvPr id="665" name="テキスト ボックス 664"/>
        <xdr:cNvSpPr txBox="1"/>
      </xdr:nvSpPr>
      <xdr:spPr>
        <a:xfrm>
          <a:off x="14325111" y="134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141309</xdr:rowOff>
    </xdr:from>
    <xdr:to>
      <xdr:col>72</xdr:col>
      <xdr:colOff>38100</xdr:colOff>
      <xdr:row>78</xdr:row>
      <xdr:rowOff>71459</xdr:rowOff>
    </xdr:to>
    <xdr:sp macro="" textlink="">
      <xdr:nvSpPr>
        <xdr:cNvPr id="666" name="楕円 665"/>
        <xdr:cNvSpPr/>
      </xdr:nvSpPr>
      <xdr:spPr>
        <a:xfrm>
          <a:off x="13652500" y="133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62586</xdr:rowOff>
    </xdr:from>
    <xdr:ext cx="534377" cy="259045"/>
    <xdr:sp macro="" textlink="">
      <xdr:nvSpPr>
        <xdr:cNvPr id="667" name="テキスト ボックス 666"/>
        <xdr:cNvSpPr txBox="1"/>
      </xdr:nvSpPr>
      <xdr:spPr>
        <a:xfrm>
          <a:off x="13436111" y="134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146923</xdr:rowOff>
    </xdr:from>
    <xdr:to>
      <xdr:col>67</xdr:col>
      <xdr:colOff>101600</xdr:colOff>
      <xdr:row>78</xdr:row>
      <xdr:rowOff>77073</xdr:rowOff>
    </xdr:to>
    <xdr:sp macro="" textlink="">
      <xdr:nvSpPr>
        <xdr:cNvPr id="668" name="楕円 667"/>
        <xdr:cNvSpPr/>
      </xdr:nvSpPr>
      <xdr:spPr>
        <a:xfrm>
          <a:off x="12763500" y="133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68200</xdr:rowOff>
    </xdr:from>
    <xdr:ext cx="534377" cy="259045"/>
    <xdr:sp macro="" textlink="">
      <xdr:nvSpPr>
        <xdr:cNvPr id="669" name="テキスト ボックス 668"/>
        <xdr:cNvSpPr txBox="1"/>
      </xdr:nvSpPr>
      <xdr:spPr>
        <a:xfrm>
          <a:off x="12547111" y="134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79184</xdr:rowOff>
    </xdr:from>
    <xdr:to>
      <xdr:col>85</xdr:col>
      <xdr:colOff>127000</xdr:colOff>
      <xdr:row>98</xdr:row>
      <xdr:rowOff>158978</xdr:rowOff>
    </xdr:to>
    <xdr:cxnSp macro="">
      <xdr:nvCxnSpPr>
        <xdr:cNvPr id="698" name="直線コネクタ 697"/>
        <xdr:cNvCxnSpPr/>
      </xdr:nvCxnSpPr>
      <xdr:spPr>
        <a:xfrm flipV="1">
          <a:off x="15481300" y="16881284"/>
          <a:ext cx="838200" cy="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90779</xdr:rowOff>
    </xdr:from>
    <xdr:to>
      <xdr:col>81</xdr:col>
      <xdr:colOff>50800</xdr:colOff>
      <xdr:row>98</xdr:row>
      <xdr:rowOff>158978</xdr:rowOff>
    </xdr:to>
    <xdr:cxnSp macro="">
      <xdr:nvCxnSpPr>
        <xdr:cNvPr id="701" name="直線コネクタ 700"/>
        <xdr:cNvCxnSpPr/>
      </xdr:nvCxnSpPr>
      <xdr:spPr>
        <a:xfrm>
          <a:off x="14592300" y="1689287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25882</xdr:rowOff>
    </xdr:from>
    <xdr:to>
      <xdr:col>76</xdr:col>
      <xdr:colOff>114300</xdr:colOff>
      <xdr:row>98</xdr:row>
      <xdr:rowOff>90779</xdr:rowOff>
    </xdr:to>
    <xdr:cxnSp macro="">
      <xdr:nvCxnSpPr>
        <xdr:cNvPr id="704" name="直線コネクタ 703"/>
        <xdr:cNvCxnSpPr/>
      </xdr:nvCxnSpPr>
      <xdr:spPr>
        <a:xfrm>
          <a:off x="13703300" y="16827982"/>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25882</xdr:rowOff>
    </xdr:from>
    <xdr:to>
      <xdr:col>71</xdr:col>
      <xdr:colOff>177800</xdr:colOff>
      <xdr:row>98</xdr:row>
      <xdr:rowOff>70269</xdr:rowOff>
    </xdr:to>
    <xdr:cxnSp macro="">
      <xdr:nvCxnSpPr>
        <xdr:cNvPr id="707" name="直線コネクタ 706"/>
        <xdr:cNvCxnSpPr/>
      </xdr:nvCxnSpPr>
      <xdr:spPr>
        <a:xfrm flipV="1">
          <a:off x="12814300" y="1682798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28384</xdr:rowOff>
    </xdr:from>
    <xdr:to>
      <xdr:col>85</xdr:col>
      <xdr:colOff>177800</xdr:colOff>
      <xdr:row>98</xdr:row>
      <xdr:rowOff>129984</xdr:rowOff>
    </xdr:to>
    <xdr:sp macro="" textlink="">
      <xdr:nvSpPr>
        <xdr:cNvPr id="717" name="楕円 716"/>
        <xdr:cNvSpPr/>
      </xdr:nvSpPr>
      <xdr:spPr>
        <a:xfrm>
          <a:off x="162687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6811</xdr:rowOff>
    </xdr:from>
    <xdr:ext cx="534377" cy="259045"/>
    <xdr:sp macro="" textlink="">
      <xdr:nvSpPr>
        <xdr:cNvPr id="718" name="積立金該当値テキスト"/>
        <xdr:cNvSpPr txBox="1"/>
      </xdr:nvSpPr>
      <xdr:spPr>
        <a:xfrm>
          <a:off x="16370300" y="168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108178</xdr:rowOff>
    </xdr:from>
    <xdr:to>
      <xdr:col>81</xdr:col>
      <xdr:colOff>101600</xdr:colOff>
      <xdr:row>99</xdr:row>
      <xdr:rowOff>38328</xdr:rowOff>
    </xdr:to>
    <xdr:sp macro="" textlink="">
      <xdr:nvSpPr>
        <xdr:cNvPr id="719" name="楕円 718"/>
        <xdr:cNvSpPr/>
      </xdr:nvSpPr>
      <xdr:spPr>
        <a:xfrm>
          <a:off x="15430500" y="169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29455</xdr:rowOff>
    </xdr:from>
    <xdr:ext cx="469744" cy="259045"/>
    <xdr:sp macro="" textlink="">
      <xdr:nvSpPr>
        <xdr:cNvPr id="720" name="テキスト ボックス 719"/>
        <xdr:cNvSpPr txBox="1"/>
      </xdr:nvSpPr>
      <xdr:spPr>
        <a:xfrm>
          <a:off x="15246428" y="170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39979</xdr:rowOff>
    </xdr:from>
    <xdr:to>
      <xdr:col>76</xdr:col>
      <xdr:colOff>165100</xdr:colOff>
      <xdr:row>98</xdr:row>
      <xdr:rowOff>141579</xdr:rowOff>
    </xdr:to>
    <xdr:sp macro="" textlink="">
      <xdr:nvSpPr>
        <xdr:cNvPr id="721" name="楕円 720"/>
        <xdr:cNvSpPr/>
      </xdr:nvSpPr>
      <xdr:spPr>
        <a:xfrm>
          <a:off x="14541500" y="168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132706</xdr:rowOff>
    </xdr:from>
    <xdr:ext cx="469744" cy="259045"/>
    <xdr:sp macro="" textlink="">
      <xdr:nvSpPr>
        <xdr:cNvPr id="722" name="テキスト ボックス 721"/>
        <xdr:cNvSpPr txBox="1"/>
      </xdr:nvSpPr>
      <xdr:spPr>
        <a:xfrm>
          <a:off x="14357428" y="169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146532</xdr:rowOff>
    </xdr:from>
    <xdr:to>
      <xdr:col>72</xdr:col>
      <xdr:colOff>38100</xdr:colOff>
      <xdr:row>98</xdr:row>
      <xdr:rowOff>76682</xdr:rowOff>
    </xdr:to>
    <xdr:sp macro="" textlink="">
      <xdr:nvSpPr>
        <xdr:cNvPr id="723" name="楕円 722"/>
        <xdr:cNvSpPr/>
      </xdr:nvSpPr>
      <xdr:spPr>
        <a:xfrm>
          <a:off x="13652500" y="167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67809</xdr:rowOff>
    </xdr:from>
    <xdr:ext cx="534377" cy="259045"/>
    <xdr:sp macro="" textlink="">
      <xdr:nvSpPr>
        <xdr:cNvPr id="724" name="テキスト ボックス 723"/>
        <xdr:cNvSpPr txBox="1"/>
      </xdr:nvSpPr>
      <xdr:spPr>
        <a:xfrm>
          <a:off x="13436111" y="168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19469</xdr:rowOff>
    </xdr:from>
    <xdr:to>
      <xdr:col>67</xdr:col>
      <xdr:colOff>101600</xdr:colOff>
      <xdr:row>98</xdr:row>
      <xdr:rowOff>121069</xdr:rowOff>
    </xdr:to>
    <xdr:sp macro="" textlink="">
      <xdr:nvSpPr>
        <xdr:cNvPr id="725" name="楕円 724"/>
        <xdr:cNvSpPr/>
      </xdr:nvSpPr>
      <xdr:spPr>
        <a:xfrm>
          <a:off x="12763500" y="168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112196</xdr:rowOff>
    </xdr:from>
    <xdr:ext cx="534377" cy="259045"/>
    <xdr:sp macro="" textlink="">
      <xdr:nvSpPr>
        <xdr:cNvPr id="726" name="テキスト ボックス 725"/>
        <xdr:cNvSpPr txBox="1"/>
      </xdr:nvSpPr>
      <xdr:spPr>
        <a:xfrm>
          <a:off x="12547111" y="169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130921</xdr:rowOff>
    </xdr:from>
    <xdr:to>
      <xdr:col>102</xdr:col>
      <xdr:colOff>114300</xdr:colOff>
      <xdr:row>38</xdr:row>
      <xdr:rowOff>139700</xdr:rowOff>
    </xdr:to>
    <xdr:cxnSp macro="">
      <xdr:nvCxnSpPr>
        <xdr:cNvPr id="762" name="直線コネクタ 761"/>
        <xdr:cNvCxnSpPr/>
      </xdr:nvCxnSpPr>
      <xdr:spPr>
        <a:xfrm>
          <a:off x="18656300" y="6646021"/>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80121</xdr:rowOff>
    </xdr:from>
    <xdr:to>
      <xdr:col>98</xdr:col>
      <xdr:colOff>38100</xdr:colOff>
      <xdr:row>39</xdr:row>
      <xdr:rowOff>10271</xdr:rowOff>
    </xdr:to>
    <xdr:sp macro="" textlink="">
      <xdr:nvSpPr>
        <xdr:cNvPr id="780" name="楕円 779"/>
        <xdr:cNvSpPr/>
      </xdr:nvSpPr>
      <xdr:spPr>
        <a:xfrm>
          <a:off x="18605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1398</xdr:rowOff>
    </xdr:from>
    <xdr:ext cx="313932" cy="259045"/>
    <xdr:sp macro="" textlink="">
      <xdr:nvSpPr>
        <xdr:cNvPr id="781" name="テキスト ボックス 780"/>
        <xdr:cNvSpPr txBox="1"/>
      </xdr:nvSpPr>
      <xdr:spPr>
        <a:xfrm>
          <a:off x="18499333" y="6687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30658</xdr:rowOff>
    </xdr:from>
    <xdr:to>
      <xdr:col>116</xdr:col>
      <xdr:colOff>63500</xdr:colOff>
      <xdr:row>59</xdr:row>
      <xdr:rowOff>38126</xdr:rowOff>
    </xdr:to>
    <xdr:cxnSp macro="">
      <xdr:nvCxnSpPr>
        <xdr:cNvPr id="810" name="直線コネクタ 809"/>
        <xdr:cNvCxnSpPr/>
      </xdr:nvCxnSpPr>
      <xdr:spPr>
        <a:xfrm flipV="1">
          <a:off x="21323300" y="10146208"/>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38126</xdr:rowOff>
    </xdr:from>
    <xdr:to>
      <xdr:col>111</xdr:col>
      <xdr:colOff>177800</xdr:colOff>
      <xdr:row>59</xdr:row>
      <xdr:rowOff>38278</xdr:rowOff>
    </xdr:to>
    <xdr:cxnSp macro="">
      <xdr:nvCxnSpPr>
        <xdr:cNvPr id="813" name="直線コネクタ 812"/>
        <xdr:cNvCxnSpPr/>
      </xdr:nvCxnSpPr>
      <xdr:spPr>
        <a:xfrm flipV="1">
          <a:off x="20434300" y="1015367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38278</xdr:rowOff>
    </xdr:to>
    <xdr:cxnSp macro="">
      <xdr:nvCxnSpPr>
        <xdr:cNvPr id="816" name="直線コネクタ 815"/>
        <xdr:cNvCxnSpPr/>
      </xdr:nvCxnSpPr>
      <xdr:spPr>
        <a:xfrm>
          <a:off x="19545300" y="1014895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30353</xdr:rowOff>
    </xdr:from>
    <xdr:to>
      <xdr:col>102</xdr:col>
      <xdr:colOff>114300</xdr:colOff>
      <xdr:row>59</xdr:row>
      <xdr:rowOff>33401</xdr:rowOff>
    </xdr:to>
    <xdr:cxnSp macro="">
      <xdr:nvCxnSpPr>
        <xdr:cNvPr id="819" name="直線コネクタ 818"/>
        <xdr:cNvCxnSpPr/>
      </xdr:nvCxnSpPr>
      <xdr:spPr>
        <a:xfrm>
          <a:off x="18656300" y="101459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151308</xdr:rowOff>
    </xdr:from>
    <xdr:to>
      <xdr:col>116</xdr:col>
      <xdr:colOff>114300</xdr:colOff>
      <xdr:row>59</xdr:row>
      <xdr:rowOff>81458</xdr:rowOff>
    </xdr:to>
    <xdr:sp macro="" textlink="">
      <xdr:nvSpPr>
        <xdr:cNvPr id="829" name="楕円 828"/>
        <xdr:cNvSpPr/>
      </xdr:nvSpPr>
      <xdr:spPr>
        <a:xfrm>
          <a:off x="221107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66235</xdr:rowOff>
    </xdr:from>
    <xdr:ext cx="378565" cy="259045"/>
    <xdr:sp macro="" textlink="">
      <xdr:nvSpPr>
        <xdr:cNvPr id="830" name="貸付金該当値テキスト"/>
        <xdr:cNvSpPr txBox="1"/>
      </xdr:nvSpPr>
      <xdr:spPr>
        <a:xfrm>
          <a:off x="22212300" y="1001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158776</xdr:rowOff>
    </xdr:from>
    <xdr:to>
      <xdr:col>112</xdr:col>
      <xdr:colOff>38100</xdr:colOff>
      <xdr:row>59</xdr:row>
      <xdr:rowOff>88926</xdr:rowOff>
    </xdr:to>
    <xdr:sp macro="" textlink="">
      <xdr:nvSpPr>
        <xdr:cNvPr id="831" name="楕円 830"/>
        <xdr:cNvSpPr/>
      </xdr:nvSpPr>
      <xdr:spPr>
        <a:xfrm>
          <a:off x="212725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80053</xdr:rowOff>
    </xdr:from>
    <xdr:ext cx="313932" cy="259045"/>
    <xdr:sp macro="" textlink="">
      <xdr:nvSpPr>
        <xdr:cNvPr id="832" name="テキスト ボックス 831"/>
        <xdr:cNvSpPr txBox="1"/>
      </xdr:nvSpPr>
      <xdr:spPr>
        <a:xfrm>
          <a:off x="21166333" y="10195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158928</xdr:rowOff>
    </xdr:from>
    <xdr:to>
      <xdr:col>107</xdr:col>
      <xdr:colOff>101600</xdr:colOff>
      <xdr:row>59</xdr:row>
      <xdr:rowOff>89078</xdr:rowOff>
    </xdr:to>
    <xdr:sp macro="" textlink="">
      <xdr:nvSpPr>
        <xdr:cNvPr id="833" name="楕円 832"/>
        <xdr:cNvSpPr/>
      </xdr:nvSpPr>
      <xdr:spPr>
        <a:xfrm>
          <a:off x="20383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80205</xdr:rowOff>
    </xdr:from>
    <xdr:ext cx="313932" cy="259045"/>
    <xdr:sp macro="" textlink="">
      <xdr:nvSpPr>
        <xdr:cNvPr id="834" name="テキスト ボックス 833"/>
        <xdr:cNvSpPr txBox="1"/>
      </xdr:nvSpPr>
      <xdr:spPr>
        <a:xfrm>
          <a:off x="20277333" y="10195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154051</xdr:rowOff>
    </xdr:from>
    <xdr:to>
      <xdr:col>102</xdr:col>
      <xdr:colOff>165100</xdr:colOff>
      <xdr:row>59</xdr:row>
      <xdr:rowOff>84201</xdr:rowOff>
    </xdr:to>
    <xdr:sp macro="" textlink="">
      <xdr:nvSpPr>
        <xdr:cNvPr id="835" name="楕円 834"/>
        <xdr:cNvSpPr/>
      </xdr:nvSpPr>
      <xdr:spPr>
        <a:xfrm>
          <a:off x="19494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75328</xdr:rowOff>
    </xdr:from>
    <xdr:ext cx="378565" cy="259045"/>
    <xdr:sp macro="" textlink="">
      <xdr:nvSpPr>
        <xdr:cNvPr id="836" name="テキスト ボックス 835"/>
        <xdr:cNvSpPr txBox="1"/>
      </xdr:nvSpPr>
      <xdr:spPr>
        <a:xfrm>
          <a:off x="19356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151003</xdr:rowOff>
    </xdr:from>
    <xdr:to>
      <xdr:col>98</xdr:col>
      <xdr:colOff>38100</xdr:colOff>
      <xdr:row>59</xdr:row>
      <xdr:rowOff>81153</xdr:rowOff>
    </xdr:to>
    <xdr:sp macro="" textlink="">
      <xdr:nvSpPr>
        <xdr:cNvPr id="837" name="楕円 836"/>
        <xdr:cNvSpPr/>
      </xdr:nvSpPr>
      <xdr:spPr>
        <a:xfrm>
          <a:off x="186055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72280</xdr:rowOff>
    </xdr:from>
    <xdr:ext cx="378565" cy="259045"/>
    <xdr:sp macro="" textlink="">
      <xdr:nvSpPr>
        <xdr:cNvPr id="838" name="テキスト ボックス 837"/>
        <xdr:cNvSpPr txBox="1"/>
      </xdr:nvSpPr>
      <xdr:spPr>
        <a:xfrm>
          <a:off x="18467017" y="1018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68659</xdr:rowOff>
    </xdr:from>
    <xdr:to>
      <xdr:col>116</xdr:col>
      <xdr:colOff>63500</xdr:colOff>
      <xdr:row>78</xdr:row>
      <xdr:rowOff>88396</xdr:rowOff>
    </xdr:to>
    <xdr:cxnSp macro="">
      <xdr:nvCxnSpPr>
        <xdr:cNvPr id="870" name="直線コネクタ 869"/>
        <xdr:cNvCxnSpPr/>
      </xdr:nvCxnSpPr>
      <xdr:spPr>
        <a:xfrm flipV="1">
          <a:off x="21323300" y="13441759"/>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88243</xdr:rowOff>
    </xdr:from>
    <xdr:to>
      <xdr:col>111</xdr:col>
      <xdr:colOff>177800</xdr:colOff>
      <xdr:row>78</xdr:row>
      <xdr:rowOff>88396</xdr:rowOff>
    </xdr:to>
    <xdr:cxnSp macro="">
      <xdr:nvCxnSpPr>
        <xdr:cNvPr id="873" name="直線コネクタ 872"/>
        <xdr:cNvCxnSpPr/>
      </xdr:nvCxnSpPr>
      <xdr:spPr>
        <a:xfrm>
          <a:off x="20434300" y="1346134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88243</xdr:rowOff>
    </xdr:from>
    <xdr:to>
      <xdr:col>107</xdr:col>
      <xdr:colOff>50800</xdr:colOff>
      <xdr:row>78</xdr:row>
      <xdr:rowOff>103375</xdr:rowOff>
    </xdr:to>
    <xdr:cxnSp macro="">
      <xdr:nvCxnSpPr>
        <xdr:cNvPr id="876" name="直線コネクタ 875"/>
        <xdr:cNvCxnSpPr/>
      </xdr:nvCxnSpPr>
      <xdr:spPr>
        <a:xfrm flipV="1">
          <a:off x="19545300" y="13461343"/>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103375</xdr:rowOff>
    </xdr:from>
    <xdr:to>
      <xdr:col>102</xdr:col>
      <xdr:colOff>114300</xdr:colOff>
      <xdr:row>78</xdr:row>
      <xdr:rowOff>154516</xdr:rowOff>
    </xdr:to>
    <xdr:cxnSp macro="">
      <xdr:nvCxnSpPr>
        <xdr:cNvPr id="879" name="直線コネクタ 878"/>
        <xdr:cNvCxnSpPr/>
      </xdr:nvCxnSpPr>
      <xdr:spPr>
        <a:xfrm flipV="1">
          <a:off x="18656300" y="1347647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17859</xdr:rowOff>
    </xdr:from>
    <xdr:to>
      <xdr:col>116</xdr:col>
      <xdr:colOff>114300</xdr:colOff>
      <xdr:row>78</xdr:row>
      <xdr:rowOff>119459</xdr:rowOff>
    </xdr:to>
    <xdr:sp macro="" textlink="">
      <xdr:nvSpPr>
        <xdr:cNvPr id="889" name="楕円 888"/>
        <xdr:cNvSpPr/>
      </xdr:nvSpPr>
      <xdr:spPr>
        <a:xfrm>
          <a:off x="22110700" y="133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167736</xdr:rowOff>
    </xdr:from>
    <xdr:ext cx="534377" cy="259045"/>
    <xdr:sp macro="" textlink="">
      <xdr:nvSpPr>
        <xdr:cNvPr id="890" name="繰出金該当値テキスト"/>
        <xdr:cNvSpPr txBox="1"/>
      </xdr:nvSpPr>
      <xdr:spPr>
        <a:xfrm>
          <a:off x="22212300" y="133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37596</xdr:rowOff>
    </xdr:from>
    <xdr:to>
      <xdr:col>112</xdr:col>
      <xdr:colOff>38100</xdr:colOff>
      <xdr:row>78</xdr:row>
      <xdr:rowOff>139196</xdr:rowOff>
    </xdr:to>
    <xdr:sp macro="" textlink="">
      <xdr:nvSpPr>
        <xdr:cNvPr id="891" name="楕円 890"/>
        <xdr:cNvSpPr/>
      </xdr:nvSpPr>
      <xdr:spPr>
        <a:xfrm>
          <a:off x="21272500" y="13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130323</xdr:rowOff>
    </xdr:from>
    <xdr:ext cx="534377" cy="259045"/>
    <xdr:sp macro="" textlink="">
      <xdr:nvSpPr>
        <xdr:cNvPr id="892" name="テキスト ボックス 891"/>
        <xdr:cNvSpPr txBox="1"/>
      </xdr:nvSpPr>
      <xdr:spPr>
        <a:xfrm>
          <a:off x="21056111" y="135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37443</xdr:rowOff>
    </xdr:from>
    <xdr:to>
      <xdr:col>107</xdr:col>
      <xdr:colOff>101600</xdr:colOff>
      <xdr:row>78</xdr:row>
      <xdr:rowOff>139043</xdr:rowOff>
    </xdr:to>
    <xdr:sp macro="" textlink="">
      <xdr:nvSpPr>
        <xdr:cNvPr id="893" name="楕円 892"/>
        <xdr:cNvSpPr/>
      </xdr:nvSpPr>
      <xdr:spPr>
        <a:xfrm>
          <a:off x="20383500" y="1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130170</xdr:rowOff>
    </xdr:from>
    <xdr:ext cx="534377" cy="259045"/>
    <xdr:sp macro="" textlink="">
      <xdr:nvSpPr>
        <xdr:cNvPr id="894" name="テキスト ボックス 893"/>
        <xdr:cNvSpPr txBox="1"/>
      </xdr:nvSpPr>
      <xdr:spPr>
        <a:xfrm>
          <a:off x="20167111" y="135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52575</xdr:rowOff>
    </xdr:from>
    <xdr:to>
      <xdr:col>102</xdr:col>
      <xdr:colOff>165100</xdr:colOff>
      <xdr:row>78</xdr:row>
      <xdr:rowOff>154175</xdr:rowOff>
    </xdr:to>
    <xdr:sp macro="" textlink="">
      <xdr:nvSpPr>
        <xdr:cNvPr id="895" name="楕円 894"/>
        <xdr:cNvSpPr/>
      </xdr:nvSpPr>
      <xdr:spPr>
        <a:xfrm>
          <a:off x="19494500" y="134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145302</xdr:rowOff>
    </xdr:from>
    <xdr:ext cx="534377" cy="259045"/>
    <xdr:sp macro="" textlink="">
      <xdr:nvSpPr>
        <xdr:cNvPr id="896" name="テキスト ボックス 895"/>
        <xdr:cNvSpPr txBox="1"/>
      </xdr:nvSpPr>
      <xdr:spPr>
        <a:xfrm>
          <a:off x="19278111" y="135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103716</xdr:rowOff>
    </xdr:from>
    <xdr:to>
      <xdr:col>98</xdr:col>
      <xdr:colOff>38100</xdr:colOff>
      <xdr:row>79</xdr:row>
      <xdr:rowOff>33866</xdr:rowOff>
    </xdr:to>
    <xdr:sp macro="" textlink="">
      <xdr:nvSpPr>
        <xdr:cNvPr id="897" name="楕円 896"/>
        <xdr:cNvSpPr/>
      </xdr:nvSpPr>
      <xdr:spPr>
        <a:xfrm>
          <a:off x="18605500" y="13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24993</xdr:rowOff>
    </xdr:from>
    <xdr:ext cx="534377" cy="259045"/>
    <xdr:sp macro="" textlink="">
      <xdr:nvSpPr>
        <xdr:cNvPr id="898" name="テキスト ボックス 897"/>
        <xdr:cNvSpPr txBox="1"/>
      </xdr:nvSpPr>
      <xdr:spPr>
        <a:xfrm>
          <a:off x="18389111" y="135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の住民一人当たりのコストを性質別決算で見ると、人件費が類似団体内平均値を上回っている。本町は町域が山で東西に分割されており、東西それぞれの地域に施設を配置したことや、職員の高齢化に伴い、人件費が高い傾向にある。ここ数年にわたり職員数の削減を行い、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年度には箕面市との消防広域化事業を開始し、人件費が大幅に減少した。令和元年度には水道事業を大阪広域水道企業団に統合した。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令和元年度に人件費が増加した主な原因は、昭和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年代の人口急増期に入庁した職員が順次定年退職を迎えたことで、退職手当が増加したためである。この傾向は令和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年度まで続く見込みであり、本町の人件費は退職手当の金額に左右されるところも大きいため、令和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年度以降の人件費は減少傾向となることが予想される。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本町の公共施設は老朽化が進んでおり、大規模改修を行う必要のある施設が多く存在する。普通建設事業、維持補修費、物件費などの適正水準を維持する観点からも、公共施設の再編・再配置を行っていく必要がある。加えて、再任用職員の活用など、人員の適正化を図り、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19,339
19,239
34.34
7,075,611
6,934,525
64,920
4,517,998
5,856,881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82321</xdr:rowOff>
    </xdr:to>
    <xdr:cxnSp macro="">
      <xdr:nvCxnSpPr>
        <xdr:cNvPr id="59" name="直線コネクタ 58"/>
        <xdr:cNvCxnSpPr/>
      </xdr:nvCxnSpPr>
      <xdr:spPr>
        <a:xfrm flipV="1">
          <a:off x="3797300" y="6243320"/>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81636</xdr:rowOff>
    </xdr:from>
    <xdr:to>
      <xdr:col>19</xdr:col>
      <xdr:colOff>177800</xdr:colOff>
      <xdr:row>36</xdr:row>
      <xdr:rowOff>82321</xdr:rowOff>
    </xdr:to>
    <xdr:cxnSp macro="">
      <xdr:nvCxnSpPr>
        <xdr:cNvPr id="62" name="直線コネクタ 61"/>
        <xdr:cNvCxnSpPr/>
      </xdr:nvCxnSpPr>
      <xdr:spPr>
        <a:xfrm>
          <a:off x="2908300" y="625383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59690</xdr:rowOff>
    </xdr:from>
    <xdr:to>
      <xdr:col>15</xdr:col>
      <xdr:colOff>50800</xdr:colOff>
      <xdr:row>36</xdr:row>
      <xdr:rowOff>81636</xdr:rowOff>
    </xdr:to>
    <xdr:cxnSp macro="">
      <xdr:nvCxnSpPr>
        <xdr:cNvPr id="65" name="直線コネクタ 64"/>
        <xdr:cNvCxnSpPr/>
      </xdr:nvCxnSpPr>
      <xdr:spPr>
        <a:xfrm>
          <a:off x="2019300" y="623189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101752</xdr:rowOff>
    </xdr:from>
    <xdr:to>
      <xdr:col>10</xdr:col>
      <xdr:colOff>114300</xdr:colOff>
      <xdr:row>36</xdr:row>
      <xdr:rowOff>59690</xdr:rowOff>
    </xdr:to>
    <xdr:cxnSp macro="">
      <xdr:nvCxnSpPr>
        <xdr:cNvPr id="68" name="直線コネクタ 67"/>
        <xdr:cNvCxnSpPr/>
      </xdr:nvCxnSpPr>
      <xdr:spPr>
        <a:xfrm>
          <a:off x="1130300" y="6102502"/>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20320</xdr:rowOff>
    </xdr:from>
    <xdr:to>
      <xdr:col>24</xdr:col>
      <xdr:colOff>114300</xdr:colOff>
      <xdr:row>36</xdr:row>
      <xdr:rowOff>121920</xdr:rowOff>
    </xdr:to>
    <xdr:sp macro="" textlink="">
      <xdr:nvSpPr>
        <xdr:cNvPr id="78" name="楕円 77"/>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170197</xdr:rowOff>
    </xdr:from>
    <xdr:ext cx="469744" cy="259045"/>
    <xdr:sp macro="" textlink="">
      <xdr:nvSpPr>
        <xdr:cNvPr id="79" name="議会費該当値テキスト"/>
        <xdr:cNvSpPr txBox="1"/>
      </xdr:nvSpPr>
      <xdr:spPr>
        <a:xfrm>
          <a:off x="46863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31521</xdr:rowOff>
    </xdr:from>
    <xdr:to>
      <xdr:col>20</xdr:col>
      <xdr:colOff>38100</xdr:colOff>
      <xdr:row>36</xdr:row>
      <xdr:rowOff>133121</xdr:rowOff>
    </xdr:to>
    <xdr:sp macro="" textlink="">
      <xdr:nvSpPr>
        <xdr:cNvPr id="80" name="楕円 79"/>
        <xdr:cNvSpPr/>
      </xdr:nvSpPr>
      <xdr:spPr>
        <a:xfrm>
          <a:off x="3746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149648</xdr:rowOff>
    </xdr:from>
    <xdr:ext cx="469744" cy="259045"/>
    <xdr:sp macro="" textlink="">
      <xdr:nvSpPr>
        <xdr:cNvPr id="81" name="テキスト ボックス 80"/>
        <xdr:cNvSpPr txBox="1"/>
      </xdr:nvSpPr>
      <xdr:spPr>
        <a:xfrm>
          <a:off x="3562428" y="59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30836</xdr:rowOff>
    </xdr:from>
    <xdr:to>
      <xdr:col>15</xdr:col>
      <xdr:colOff>101600</xdr:colOff>
      <xdr:row>36</xdr:row>
      <xdr:rowOff>132436</xdr:rowOff>
    </xdr:to>
    <xdr:sp macro="" textlink="">
      <xdr:nvSpPr>
        <xdr:cNvPr id="82" name="楕円 81"/>
        <xdr:cNvSpPr/>
      </xdr:nvSpPr>
      <xdr:spPr>
        <a:xfrm>
          <a:off x="2857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123563</xdr:rowOff>
    </xdr:from>
    <xdr:ext cx="469744" cy="259045"/>
    <xdr:sp macro="" textlink="">
      <xdr:nvSpPr>
        <xdr:cNvPr id="83" name="テキスト ボックス 82"/>
        <xdr:cNvSpPr txBox="1"/>
      </xdr:nvSpPr>
      <xdr:spPr>
        <a:xfrm>
          <a:off x="2673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84" name="楕円 83"/>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127017</xdr:rowOff>
    </xdr:from>
    <xdr:ext cx="469744" cy="259045"/>
    <xdr:sp macro="" textlink="">
      <xdr:nvSpPr>
        <xdr:cNvPr id="85" name="テキスト ボックス 84"/>
        <xdr:cNvSpPr txBox="1"/>
      </xdr:nvSpPr>
      <xdr:spPr>
        <a:xfrm>
          <a:off x="178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50952</xdr:rowOff>
    </xdr:from>
    <xdr:to>
      <xdr:col>6</xdr:col>
      <xdr:colOff>38100</xdr:colOff>
      <xdr:row>35</xdr:row>
      <xdr:rowOff>152552</xdr:rowOff>
    </xdr:to>
    <xdr:sp macro="" textlink="">
      <xdr:nvSpPr>
        <xdr:cNvPr id="86" name="楕円 85"/>
        <xdr:cNvSpPr/>
      </xdr:nvSpPr>
      <xdr:spPr>
        <a:xfrm>
          <a:off x="1079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169079</xdr:rowOff>
    </xdr:from>
    <xdr:ext cx="469744" cy="259045"/>
    <xdr:sp macro="" textlink="">
      <xdr:nvSpPr>
        <xdr:cNvPr id="87" name="テキスト ボックス 86"/>
        <xdr:cNvSpPr txBox="1"/>
      </xdr:nvSpPr>
      <xdr:spPr>
        <a:xfrm>
          <a:off x="895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291,742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166972</xdr:rowOff>
    </xdr:from>
    <xdr:to>
      <xdr:col>24</xdr:col>
      <xdr:colOff>63500</xdr:colOff>
      <xdr:row>57</xdr:row>
      <xdr:rowOff>35925</xdr:rowOff>
    </xdr:to>
    <xdr:cxnSp macro="">
      <xdr:nvCxnSpPr>
        <xdr:cNvPr id="114" name="直線コネクタ 113"/>
        <xdr:cNvCxnSpPr/>
      </xdr:nvCxnSpPr>
      <xdr:spPr>
        <a:xfrm flipV="1">
          <a:off x="3797300" y="9768172"/>
          <a:ext cx="8382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35925</xdr:rowOff>
    </xdr:from>
    <xdr:to>
      <xdr:col>19</xdr:col>
      <xdr:colOff>177800</xdr:colOff>
      <xdr:row>57</xdr:row>
      <xdr:rowOff>49499</xdr:rowOff>
    </xdr:to>
    <xdr:cxnSp macro="">
      <xdr:nvCxnSpPr>
        <xdr:cNvPr id="117" name="直線コネクタ 116"/>
        <xdr:cNvCxnSpPr/>
      </xdr:nvCxnSpPr>
      <xdr:spPr>
        <a:xfrm flipV="1">
          <a:off x="2908300" y="9808575"/>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23507</xdr:rowOff>
    </xdr:from>
    <xdr:to>
      <xdr:col>15</xdr:col>
      <xdr:colOff>50800</xdr:colOff>
      <xdr:row>57</xdr:row>
      <xdr:rowOff>49499</xdr:rowOff>
    </xdr:to>
    <xdr:cxnSp macro="">
      <xdr:nvCxnSpPr>
        <xdr:cNvPr id="120" name="直線コネクタ 119"/>
        <xdr:cNvCxnSpPr/>
      </xdr:nvCxnSpPr>
      <xdr:spPr>
        <a:xfrm>
          <a:off x="2019300" y="9796157"/>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23507</xdr:rowOff>
    </xdr:from>
    <xdr:to>
      <xdr:col>10</xdr:col>
      <xdr:colOff>114300</xdr:colOff>
      <xdr:row>57</xdr:row>
      <xdr:rowOff>33753</xdr:rowOff>
    </xdr:to>
    <xdr:cxnSp macro="">
      <xdr:nvCxnSpPr>
        <xdr:cNvPr id="123" name="直線コネクタ 122"/>
        <xdr:cNvCxnSpPr/>
      </xdr:nvCxnSpPr>
      <xdr:spPr>
        <a:xfrm flipV="1">
          <a:off x="1130300" y="9796157"/>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116172</xdr:rowOff>
    </xdr:from>
    <xdr:to>
      <xdr:col>24</xdr:col>
      <xdr:colOff>114300</xdr:colOff>
      <xdr:row>57</xdr:row>
      <xdr:rowOff>46322</xdr:rowOff>
    </xdr:to>
    <xdr:sp macro="" textlink="">
      <xdr:nvSpPr>
        <xdr:cNvPr id="133" name="楕円 132"/>
        <xdr:cNvSpPr/>
      </xdr:nvSpPr>
      <xdr:spPr>
        <a:xfrm>
          <a:off x="4584700" y="9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94599</xdr:rowOff>
    </xdr:from>
    <xdr:ext cx="534377" cy="259045"/>
    <xdr:sp macro="" textlink="">
      <xdr:nvSpPr>
        <xdr:cNvPr id="134" name="総務費該当値テキスト"/>
        <xdr:cNvSpPr txBox="1"/>
      </xdr:nvSpPr>
      <xdr:spPr>
        <a:xfrm>
          <a:off x="4686300" y="96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156575</xdr:rowOff>
    </xdr:from>
    <xdr:to>
      <xdr:col>20</xdr:col>
      <xdr:colOff>38100</xdr:colOff>
      <xdr:row>57</xdr:row>
      <xdr:rowOff>86725</xdr:rowOff>
    </xdr:to>
    <xdr:sp macro="" textlink="">
      <xdr:nvSpPr>
        <xdr:cNvPr id="135" name="楕円 134"/>
        <xdr:cNvSpPr/>
      </xdr:nvSpPr>
      <xdr:spPr>
        <a:xfrm>
          <a:off x="3746500" y="97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77852</xdr:rowOff>
    </xdr:from>
    <xdr:ext cx="534377" cy="259045"/>
    <xdr:sp macro="" textlink="">
      <xdr:nvSpPr>
        <xdr:cNvPr id="136" name="テキスト ボックス 135"/>
        <xdr:cNvSpPr txBox="1"/>
      </xdr:nvSpPr>
      <xdr:spPr>
        <a:xfrm>
          <a:off x="3530111" y="98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170149</xdr:rowOff>
    </xdr:from>
    <xdr:to>
      <xdr:col>15</xdr:col>
      <xdr:colOff>101600</xdr:colOff>
      <xdr:row>57</xdr:row>
      <xdr:rowOff>100299</xdr:rowOff>
    </xdr:to>
    <xdr:sp macro="" textlink="">
      <xdr:nvSpPr>
        <xdr:cNvPr id="137" name="楕円 136"/>
        <xdr:cNvSpPr/>
      </xdr:nvSpPr>
      <xdr:spPr>
        <a:xfrm>
          <a:off x="2857500" y="97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91426</xdr:rowOff>
    </xdr:from>
    <xdr:ext cx="534377" cy="259045"/>
    <xdr:sp macro="" textlink="">
      <xdr:nvSpPr>
        <xdr:cNvPr id="138" name="テキスト ボックス 137"/>
        <xdr:cNvSpPr txBox="1"/>
      </xdr:nvSpPr>
      <xdr:spPr>
        <a:xfrm>
          <a:off x="2641111" y="98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144157</xdr:rowOff>
    </xdr:from>
    <xdr:to>
      <xdr:col>10</xdr:col>
      <xdr:colOff>165100</xdr:colOff>
      <xdr:row>57</xdr:row>
      <xdr:rowOff>74307</xdr:rowOff>
    </xdr:to>
    <xdr:sp macro="" textlink="">
      <xdr:nvSpPr>
        <xdr:cNvPr id="139" name="楕円 138"/>
        <xdr:cNvSpPr/>
      </xdr:nvSpPr>
      <xdr:spPr>
        <a:xfrm>
          <a:off x="1968500" y="97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65434</xdr:rowOff>
    </xdr:from>
    <xdr:ext cx="534377" cy="259045"/>
    <xdr:sp macro="" textlink="">
      <xdr:nvSpPr>
        <xdr:cNvPr id="140" name="テキスト ボックス 139"/>
        <xdr:cNvSpPr txBox="1"/>
      </xdr:nvSpPr>
      <xdr:spPr>
        <a:xfrm>
          <a:off x="1752111" y="98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154403</xdr:rowOff>
    </xdr:from>
    <xdr:to>
      <xdr:col>6</xdr:col>
      <xdr:colOff>38100</xdr:colOff>
      <xdr:row>57</xdr:row>
      <xdr:rowOff>84553</xdr:rowOff>
    </xdr:to>
    <xdr:sp macro="" textlink="">
      <xdr:nvSpPr>
        <xdr:cNvPr id="141" name="楕円 140"/>
        <xdr:cNvSpPr/>
      </xdr:nvSpPr>
      <xdr:spPr>
        <a:xfrm>
          <a:off x="1079500" y="97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75680</xdr:rowOff>
    </xdr:from>
    <xdr:ext cx="534377" cy="259045"/>
    <xdr:sp macro="" textlink="">
      <xdr:nvSpPr>
        <xdr:cNvPr id="142" name="テキスト ボックス 141"/>
        <xdr:cNvSpPr txBox="1"/>
      </xdr:nvSpPr>
      <xdr:spPr>
        <a:xfrm>
          <a:off x="863111" y="98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137703</xdr:rowOff>
    </xdr:from>
    <xdr:to>
      <xdr:col>24</xdr:col>
      <xdr:colOff>62865</xdr:colOff>
      <xdr:row>77</xdr:row>
      <xdr:rowOff>51056</xdr:rowOff>
    </xdr:to>
    <xdr:cxnSp macro="">
      <xdr:nvCxnSpPr>
        <xdr:cNvPr id="167" name="直線コネクタ 166"/>
        <xdr:cNvCxnSpPr/>
      </xdr:nvCxnSpPr>
      <xdr:spPr>
        <a:xfrm flipV="1">
          <a:off x="4633595" y="12139203"/>
          <a:ext cx="1270" cy="1113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54883</xdr:rowOff>
    </xdr:from>
    <xdr:ext cx="534377" cy="259045"/>
    <xdr:sp macro="" textlink="">
      <xdr:nvSpPr>
        <xdr:cNvPr id="168" name="民生費最小値テキスト"/>
        <xdr:cNvSpPr txBox="1"/>
      </xdr:nvSpPr>
      <xdr:spPr>
        <a:xfrm>
          <a:off x="4686300" y="132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51056</xdr:rowOff>
    </xdr:from>
    <xdr:to>
      <xdr:col>24</xdr:col>
      <xdr:colOff>152400</xdr:colOff>
      <xdr:row>77</xdr:row>
      <xdr:rowOff>51056</xdr:rowOff>
    </xdr:to>
    <xdr:cxnSp macro="">
      <xdr:nvCxnSpPr>
        <xdr:cNvPr id="169" name="直線コネクタ 168"/>
        <xdr:cNvCxnSpPr/>
      </xdr:nvCxnSpPr>
      <xdr:spPr>
        <a:xfrm>
          <a:off x="4546600" y="1325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84380</xdr:rowOff>
    </xdr:from>
    <xdr:ext cx="599010" cy="259045"/>
    <xdr:sp macro="" textlink="">
      <xdr:nvSpPr>
        <xdr:cNvPr id="170" name="民生費最大値テキスト"/>
        <xdr:cNvSpPr txBox="1"/>
      </xdr:nvSpPr>
      <xdr:spPr>
        <a:xfrm>
          <a:off x="4686300" y="119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240,262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137703</xdr:rowOff>
    </xdr:from>
    <xdr:to>
      <xdr:col>24</xdr:col>
      <xdr:colOff>152400</xdr:colOff>
      <xdr:row>70</xdr:row>
      <xdr:rowOff>137703</xdr:rowOff>
    </xdr:to>
    <xdr:cxnSp macro="">
      <xdr:nvCxnSpPr>
        <xdr:cNvPr id="171" name="直線コネクタ 170"/>
        <xdr:cNvCxnSpPr/>
      </xdr:nvCxnSpPr>
      <xdr:spPr>
        <a:xfrm>
          <a:off x="4546600" y="1213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164381</xdr:rowOff>
    </xdr:from>
    <xdr:to>
      <xdr:col>24</xdr:col>
      <xdr:colOff>63500</xdr:colOff>
      <xdr:row>77</xdr:row>
      <xdr:rowOff>29035</xdr:rowOff>
    </xdr:to>
    <xdr:cxnSp macro="">
      <xdr:nvCxnSpPr>
        <xdr:cNvPr id="172" name="直線コネクタ 171"/>
        <xdr:cNvCxnSpPr/>
      </xdr:nvCxnSpPr>
      <xdr:spPr>
        <a:xfrm flipV="1">
          <a:off x="3797300" y="13194581"/>
          <a:ext cx="8382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116448</xdr:rowOff>
    </xdr:from>
    <xdr:ext cx="599010" cy="259045"/>
    <xdr:sp macro="" textlink="">
      <xdr:nvSpPr>
        <xdr:cNvPr id="173" name="民生費平均値テキスト"/>
        <xdr:cNvSpPr txBox="1"/>
      </xdr:nvSpPr>
      <xdr:spPr>
        <a:xfrm>
          <a:off x="4686300" y="126322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93571</xdr:rowOff>
    </xdr:from>
    <xdr:to>
      <xdr:col>24</xdr:col>
      <xdr:colOff>114300</xdr:colOff>
      <xdr:row>75</xdr:row>
      <xdr:rowOff>23721</xdr:rowOff>
    </xdr:to>
    <xdr:sp macro="" textlink="">
      <xdr:nvSpPr>
        <xdr:cNvPr id="174" name="フローチャート: 判断 173"/>
        <xdr:cNvSpPr/>
      </xdr:nvSpPr>
      <xdr:spPr>
        <a:xfrm>
          <a:off x="4584700" y="127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29035</xdr:rowOff>
    </xdr:from>
    <xdr:to>
      <xdr:col>19</xdr:col>
      <xdr:colOff>177800</xdr:colOff>
      <xdr:row>77</xdr:row>
      <xdr:rowOff>42377</xdr:rowOff>
    </xdr:to>
    <xdr:cxnSp macro="">
      <xdr:nvCxnSpPr>
        <xdr:cNvPr id="175" name="直線コネクタ 174"/>
        <xdr:cNvCxnSpPr/>
      </xdr:nvCxnSpPr>
      <xdr:spPr>
        <a:xfrm flipV="1">
          <a:off x="2908300" y="13230685"/>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135817</xdr:rowOff>
    </xdr:from>
    <xdr:to>
      <xdr:col>20</xdr:col>
      <xdr:colOff>38100</xdr:colOff>
      <xdr:row>75</xdr:row>
      <xdr:rowOff>65967</xdr:rowOff>
    </xdr:to>
    <xdr:sp macro="" textlink="">
      <xdr:nvSpPr>
        <xdr:cNvPr id="176" name="フローチャート: 判断 175"/>
        <xdr:cNvSpPr/>
      </xdr:nvSpPr>
      <xdr:spPr>
        <a:xfrm>
          <a:off x="3746500" y="128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82494</xdr:rowOff>
    </xdr:from>
    <xdr:ext cx="599010" cy="259045"/>
    <xdr:sp macro="" textlink="">
      <xdr:nvSpPr>
        <xdr:cNvPr id="177" name="テキスト ボックス 176"/>
        <xdr:cNvSpPr txBox="1"/>
      </xdr:nvSpPr>
      <xdr:spPr>
        <a:xfrm>
          <a:off x="3497795" y="125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42377</xdr:rowOff>
    </xdr:from>
    <xdr:to>
      <xdr:col>15</xdr:col>
      <xdr:colOff>50800</xdr:colOff>
      <xdr:row>77</xdr:row>
      <xdr:rowOff>60978</xdr:rowOff>
    </xdr:to>
    <xdr:cxnSp macro="">
      <xdr:nvCxnSpPr>
        <xdr:cNvPr id="178" name="直線コネクタ 177"/>
        <xdr:cNvCxnSpPr/>
      </xdr:nvCxnSpPr>
      <xdr:spPr>
        <a:xfrm flipV="1">
          <a:off x="2019300" y="13244027"/>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150447</xdr:rowOff>
    </xdr:from>
    <xdr:to>
      <xdr:col>15</xdr:col>
      <xdr:colOff>101600</xdr:colOff>
      <xdr:row>75</xdr:row>
      <xdr:rowOff>80597</xdr:rowOff>
    </xdr:to>
    <xdr:sp macro="" textlink="">
      <xdr:nvSpPr>
        <xdr:cNvPr id="179" name="フローチャート: 判断 178"/>
        <xdr:cNvSpPr/>
      </xdr:nvSpPr>
      <xdr:spPr>
        <a:xfrm>
          <a:off x="2857500" y="1283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97124</xdr:rowOff>
    </xdr:from>
    <xdr:ext cx="599010" cy="259045"/>
    <xdr:sp macro="" textlink="">
      <xdr:nvSpPr>
        <xdr:cNvPr id="180" name="テキスト ボックス 179"/>
        <xdr:cNvSpPr txBox="1"/>
      </xdr:nvSpPr>
      <xdr:spPr>
        <a:xfrm>
          <a:off x="2608795" y="1261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60978</xdr:rowOff>
    </xdr:from>
    <xdr:to>
      <xdr:col>10</xdr:col>
      <xdr:colOff>114300</xdr:colOff>
      <xdr:row>77</xdr:row>
      <xdr:rowOff>111483</xdr:rowOff>
    </xdr:to>
    <xdr:cxnSp macro="">
      <xdr:nvCxnSpPr>
        <xdr:cNvPr id="181" name="直線コネクタ 180"/>
        <xdr:cNvCxnSpPr/>
      </xdr:nvCxnSpPr>
      <xdr:spPr>
        <a:xfrm flipV="1">
          <a:off x="1130300" y="13262628"/>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159591</xdr:rowOff>
    </xdr:from>
    <xdr:to>
      <xdr:col>10</xdr:col>
      <xdr:colOff>165100</xdr:colOff>
      <xdr:row>75</xdr:row>
      <xdr:rowOff>89741</xdr:rowOff>
    </xdr:to>
    <xdr:sp macro="" textlink="">
      <xdr:nvSpPr>
        <xdr:cNvPr id="182" name="フローチャート: 判断 181"/>
        <xdr:cNvSpPr/>
      </xdr:nvSpPr>
      <xdr:spPr>
        <a:xfrm>
          <a:off x="1968500" y="12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106268</xdr:rowOff>
    </xdr:from>
    <xdr:ext cx="599010" cy="259045"/>
    <xdr:sp macro="" textlink="">
      <xdr:nvSpPr>
        <xdr:cNvPr id="183" name="テキスト ボックス 182"/>
        <xdr:cNvSpPr txBox="1"/>
      </xdr:nvSpPr>
      <xdr:spPr>
        <a:xfrm>
          <a:off x="1719795" y="1262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60309</xdr:rowOff>
    </xdr:from>
    <xdr:to>
      <xdr:col>6</xdr:col>
      <xdr:colOff>38100</xdr:colOff>
      <xdr:row>75</xdr:row>
      <xdr:rowOff>161909</xdr:rowOff>
    </xdr:to>
    <xdr:sp macro="" textlink="">
      <xdr:nvSpPr>
        <xdr:cNvPr id="184" name="フローチャート: 判断 183"/>
        <xdr:cNvSpPr/>
      </xdr:nvSpPr>
      <xdr:spPr>
        <a:xfrm>
          <a:off x="1079500" y="1291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6986</xdr:rowOff>
    </xdr:from>
    <xdr:ext cx="599010" cy="259045"/>
    <xdr:sp macro="" textlink="">
      <xdr:nvSpPr>
        <xdr:cNvPr id="185" name="テキスト ボックス 184"/>
        <xdr:cNvSpPr txBox="1"/>
      </xdr:nvSpPr>
      <xdr:spPr>
        <a:xfrm>
          <a:off x="830795" y="126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113581</xdr:rowOff>
    </xdr:from>
    <xdr:to>
      <xdr:col>24</xdr:col>
      <xdr:colOff>114300</xdr:colOff>
      <xdr:row>77</xdr:row>
      <xdr:rowOff>43731</xdr:rowOff>
    </xdr:to>
    <xdr:sp macro="" textlink="">
      <xdr:nvSpPr>
        <xdr:cNvPr id="191" name="楕円 190"/>
        <xdr:cNvSpPr/>
      </xdr:nvSpPr>
      <xdr:spPr>
        <a:xfrm>
          <a:off x="4584700" y="131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28508</xdr:rowOff>
    </xdr:from>
    <xdr:ext cx="599010" cy="259045"/>
    <xdr:sp macro="" textlink="">
      <xdr:nvSpPr>
        <xdr:cNvPr id="192" name="民生費該当値テキスト"/>
        <xdr:cNvSpPr txBox="1"/>
      </xdr:nvSpPr>
      <xdr:spPr>
        <a:xfrm>
          <a:off x="4686300" y="130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149685</xdr:rowOff>
    </xdr:from>
    <xdr:to>
      <xdr:col>20</xdr:col>
      <xdr:colOff>38100</xdr:colOff>
      <xdr:row>77</xdr:row>
      <xdr:rowOff>79835</xdr:rowOff>
    </xdr:to>
    <xdr:sp macro="" textlink="">
      <xdr:nvSpPr>
        <xdr:cNvPr id="193" name="楕円 192"/>
        <xdr:cNvSpPr/>
      </xdr:nvSpPr>
      <xdr:spPr>
        <a:xfrm>
          <a:off x="3746500" y="131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70962</xdr:rowOff>
    </xdr:from>
    <xdr:ext cx="534377" cy="259045"/>
    <xdr:sp macro="" textlink="">
      <xdr:nvSpPr>
        <xdr:cNvPr id="194" name="テキスト ボックス 193"/>
        <xdr:cNvSpPr txBox="1"/>
      </xdr:nvSpPr>
      <xdr:spPr>
        <a:xfrm>
          <a:off x="3530111" y="132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163027</xdr:rowOff>
    </xdr:from>
    <xdr:to>
      <xdr:col>15</xdr:col>
      <xdr:colOff>101600</xdr:colOff>
      <xdr:row>77</xdr:row>
      <xdr:rowOff>93177</xdr:rowOff>
    </xdr:to>
    <xdr:sp macro="" textlink="">
      <xdr:nvSpPr>
        <xdr:cNvPr id="195" name="楕円 194"/>
        <xdr:cNvSpPr/>
      </xdr:nvSpPr>
      <xdr:spPr>
        <a:xfrm>
          <a:off x="2857500" y="131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84304</xdr:rowOff>
    </xdr:from>
    <xdr:ext cx="534377" cy="259045"/>
    <xdr:sp macro="" textlink="">
      <xdr:nvSpPr>
        <xdr:cNvPr id="196" name="テキスト ボックス 195"/>
        <xdr:cNvSpPr txBox="1"/>
      </xdr:nvSpPr>
      <xdr:spPr>
        <a:xfrm>
          <a:off x="2641111" y="132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10178</xdr:rowOff>
    </xdr:from>
    <xdr:to>
      <xdr:col>10</xdr:col>
      <xdr:colOff>165100</xdr:colOff>
      <xdr:row>77</xdr:row>
      <xdr:rowOff>111778</xdr:rowOff>
    </xdr:to>
    <xdr:sp macro="" textlink="">
      <xdr:nvSpPr>
        <xdr:cNvPr id="197" name="楕円 196"/>
        <xdr:cNvSpPr/>
      </xdr:nvSpPr>
      <xdr:spPr>
        <a:xfrm>
          <a:off x="1968500" y="132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102905</xdr:rowOff>
    </xdr:from>
    <xdr:ext cx="534377" cy="259045"/>
    <xdr:sp macro="" textlink="">
      <xdr:nvSpPr>
        <xdr:cNvPr id="198" name="テキスト ボックス 197"/>
        <xdr:cNvSpPr txBox="1"/>
      </xdr:nvSpPr>
      <xdr:spPr>
        <a:xfrm>
          <a:off x="1752111" y="133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60683</xdr:rowOff>
    </xdr:from>
    <xdr:to>
      <xdr:col>6</xdr:col>
      <xdr:colOff>38100</xdr:colOff>
      <xdr:row>77</xdr:row>
      <xdr:rowOff>162283</xdr:rowOff>
    </xdr:to>
    <xdr:sp macro="" textlink="">
      <xdr:nvSpPr>
        <xdr:cNvPr id="199" name="楕円 198"/>
        <xdr:cNvSpPr/>
      </xdr:nvSpPr>
      <xdr:spPr>
        <a:xfrm>
          <a:off x="1079500" y="132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153410</xdr:rowOff>
    </xdr:from>
    <xdr:ext cx="534377" cy="259045"/>
    <xdr:sp macro="" textlink="">
      <xdr:nvSpPr>
        <xdr:cNvPr id="200" name="テキスト ボックス 199"/>
        <xdr:cNvSpPr txBox="1"/>
      </xdr:nvSpPr>
      <xdr:spPr>
        <a:xfrm>
          <a:off x="863111" y="133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7" name="直線コネクタ 226"/>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28"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29" name="直線コネクタ 228"/>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0"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118,864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1" name="直線コネクタ 230"/>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35671</xdr:rowOff>
    </xdr:from>
    <xdr:to>
      <xdr:col>24</xdr:col>
      <xdr:colOff>63500</xdr:colOff>
      <xdr:row>97</xdr:row>
      <xdr:rowOff>67120</xdr:rowOff>
    </xdr:to>
    <xdr:cxnSp macro="">
      <xdr:nvCxnSpPr>
        <xdr:cNvPr id="232" name="直線コネクタ 231"/>
        <xdr:cNvCxnSpPr/>
      </xdr:nvCxnSpPr>
      <xdr:spPr>
        <a:xfrm>
          <a:off x="3797300" y="16666321"/>
          <a:ext cx="8382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3"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4" name="フローチャート: 判断 233"/>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35671</xdr:rowOff>
    </xdr:from>
    <xdr:to>
      <xdr:col>19</xdr:col>
      <xdr:colOff>177800</xdr:colOff>
      <xdr:row>97</xdr:row>
      <xdr:rowOff>65176</xdr:rowOff>
    </xdr:to>
    <xdr:cxnSp macro="">
      <xdr:nvCxnSpPr>
        <xdr:cNvPr id="235" name="直線コネクタ 234"/>
        <xdr:cNvCxnSpPr/>
      </xdr:nvCxnSpPr>
      <xdr:spPr>
        <a:xfrm flipV="1">
          <a:off x="2908300" y="16666321"/>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6" name="フローチャート: 判断 235"/>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7" name="テキスト ボックス 236"/>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27343</xdr:rowOff>
    </xdr:from>
    <xdr:to>
      <xdr:col>15</xdr:col>
      <xdr:colOff>50800</xdr:colOff>
      <xdr:row>97</xdr:row>
      <xdr:rowOff>65176</xdr:rowOff>
    </xdr:to>
    <xdr:cxnSp macro="">
      <xdr:nvCxnSpPr>
        <xdr:cNvPr id="238" name="直線コネクタ 237"/>
        <xdr:cNvCxnSpPr/>
      </xdr:nvCxnSpPr>
      <xdr:spPr>
        <a:xfrm>
          <a:off x="2019300" y="1665799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39" name="フローチャート: 判断 238"/>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0" name="テキスト ボックス 239"/>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27343</xdr:rowOff>
    </xdr:from>
    <xdr:to>
      <xdr:col>10</xdr:col>
      <xdr:colOff>114300</xdr:colOff>
      <xdr:row>97</xdr:row>
      <xdr:rowOff>41304</xdr:rowOff>
    </xdr:to>
    <xdr:cxnSp macro="">
      <xdr:nvCxnSpPr>
        <xdr:cNvPr id="241" name="直線コネクタ 240"/>
        <xdr:cNvCxnSpPr/>
      </xdr:nvCxnSpPr>
      <xdr:spPr>
        <a:xfrm flipV="1">
          <a:off x="1130300" y="16657993"/>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2" name="フローチャート: 判断 241"/>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3" name="テキスト ボックス 242"/>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4" name="フローチャート: 判断 243"/>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5" name="テキスト ボックス 244"/>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16320</xdr:rowOff>
    </xdr:from>
    <xdr:to>
      <xdr:col>24</xdr:col>
      <xdr:colOff>114300</xdr:colOff>
      <xdr:row>97</xdr:row>
      <xdr:rowOff>117920</xdr:rowOff>
    </xdr:to>
    <xdr:sp macro="" textlink="">
      <xdr:nvSpPr>
        <xdr:cNvPr id="251" name="楕円 250"/>
        <xdr:cNvSpPr/>
      </xdr:nvSpPr>
      <xdr:spPr>
        <a:xfrm>
          <a:off x="4584700" y="166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166197</xdr:rowOff>
    </xdr:from>
    <xdr:ext cx="534377" cy="259045"/>
    <xdr:sp macro="" textlink="">
      <xdr:nvSpPr>
        <xdr:cNvPr id="252" name="衛生費該当値テキスト"/>
        <xdr:cNvSpPr txBox="1"/>
      </xdr:nvSpPr>
      <xdr:spPr>
        <a:xfrm>
          <a:off x="4686300" y="166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156321</xdr:rowOff>
    </xdr:from>
    <xdr:to>
      <xdr:col>20</xdr:col>
      <xdr:colOff>38100</xdr:colOff>
      <xdr:row>97</xdr:row>
      <xdr:rowOff>86471</xdr:rowOff>
    </xdr:to>
    <xdr:sp macro="" textlink="">
      <xdr:nvSpPr>
        <xdr:cNvPr id="253" name="楕円 252"/>
        <xdr:cNvSpPr/>
      </xdr:nvSpPr>
      <xdr:spPr>
        <a:xfrm>
          <a:off x="3746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77598</xdr:rowOff>
    </xdr:from>
    <xdr:ext cx="534377" cy="259045"/>
    <xdr:sp macro="" textlink="">
      <xdr:nvSpPr>
        <xdr:cNvPr id="254" name="テキスト ボックス 253"/>
        <xdr:cNvSpPr txBox="1"/>
      </xdr:nvSpPr>
      <xdr:spPr>
        <a:xfrm>
          <a:off x="3530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14376</xdr:rowOff>
    </xdr:from>
    <xdr:to>
      <xdr:col>15</xdr:col>
      <xdr:colOff>101600</xdr:colOff>
      <xdr:row>97</xdr:row>
      <xdr:rowOff>115976</xdr:rowOff>
    </xdr:to>
    <xdr:sp macro="" textlink="">
      <xdr:nvSpPr>
        <xdr:cNvPr id="255" name="楕円 254"/>
        <xdr:cNvSpPr/>
      </xdr:nvSpPr>
      <xdr:spPr>
        <a:xfrm>
          <a:off x="2857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107103</xdr:rowOff>
    </xdr:from>
    <xdr:ext cx="534377" cy="259045"/>
    <xdr:sp macro="" textlink="">
      <xdr:nvSpPr>
        <xdr:cNvPr id="256" name="テキスト ボックス 255"/>
        <xdr:cNvSpPr txBox="1"/>
      </xdr:nvSpPr>
      <xdr:spPr>
        <a:xfrm>
          <a:off x="2641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147993</xdr:rowOff>
    </xdr:from>
    <xdr:to>
      <xdr:col>10</xdr:col>
      <xdr:colOff>165100</xdr:colOff>
      <xdr:row>97</xdr:row>
      <xdr:rowOff>78143</xdr:rowOff>
    </xdr:to>
    <xdr:sp macro="" textlink="">
      <xdr:nvSpPr>
        <xdr:cNvPr id="257" name="楕円 256"/>
        <xdr:cNvSpPr/>
      </xdr:nvSpPr>
      <xdr:spPr>
        <a:xfrm>
          <a:off x="1968500" y="166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69270</xdr:rowOff>
    </xdr:from>
    <xdr:ext cx="534377" cy="259045"/>
    <xdr:sp macro="" textlink="">
      <xdr:nvSpPr>
        <xdr:cNvPr id="258" name="テキスト ボックス 257"/>
        <xdr:cNvSpPr txBox="1"/>
      </xdr:nvSpPr>
      <xdr:spPr>
        <a:xfrm>
          <a:off x="1752111"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161954</xdr:rowOff>
    </xdr:from>
    <xdr:to>
      <xdr:col>6</xdr:col>
      <xdr:colOff>38100</xdr:colOff>
      <xdr:row>97</xdr:row>
      <xdr:rowOff>92104</xdr:rowOff>
    </xdr:to>
    <xdr:sp macro="" textlink="">
      <xdr:nvSpPr>
        <xdr:cNvPr id="259" name="楕円 258"/>
        <xdr:cNvSpPr/>
      </xdr:nvSpPr>
      <xdr:spPr>
        <a:xfrm>
          <a:off x="1079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108631</xdr:rowOff>
    </xdr:from>
    <xdr:ext cx="534377" cy="259045"/>
    <xdr:sp macro="" textlink="">
      <xdr:nvSpPr>
        <xdr:cNvPr id="260" name="テキスト ボックス 259"/>
        <xdr:cNvSpPr txBox="1"/>
      </xdr:nvSpPr>
      <xdr:spPr>
        <a:xfrm>
          <a:off x="863111" y="163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2" name="直線コネクタ 281"/>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5"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6" name="直線コネクタ 285"/>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92837</xdr:rowOff>
    </xdr:to>
    <xdr:cxnSp macro="">
      <xdr:nvCxnSpPr>
        <xdr:cNvPr id="287" name="直線コネクタ 286"/>
        <xdr:cNvCxnSpPr/>
      </xdr:nvCxnSpPr>
      <xdr:spPr>
        <a:xfrm flipV="1">
          <a:off x="9639300" y="6582105"/>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88"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9" name="フローチャート: 判断 288"/>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92837</xdr:rowOff>
    </xdr:from>
    <xdr:to>
      <xdr:col>50</xdr:col>
      <xdr:colOff>114300</xdr:colOff>
      <xdr:row>38</xdr:row>
      <xdr:rowOff>93294</xdr:rowOff>
    </xdr:to>
    <xdr:cxnSp macro="">
      <xdr:nvCxnSpPr>
        <xdr:cNvPr id="290" name="直線コネクタ 289"/>
        <xdr:cNvCxnSpPr/>
      </xdr:nvCxnSpPr>
      <xdr:spPr>
        <a:xfrm flipV="1">
          <a:off x="8750300" y="66079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1" name="フローチャート: 判断 290"/>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2" name="テキスト ボックス 291"/>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93294</xdr:rowOff>
    </xdr:from>
    <xdr:to>
      <xdr:col>45</xdr:col>
      <xdr:colOff>177800</xdr:colOff>
      <xdr:row>38</xdr:row>
      <xdr:rowOff>93752</xdr:rowOff>
    </xdr:to>
    <xdr:cxnSp macro="">
      <xdr:nvCxnSpPr>
        <xdr:cNvPr id="293" name="直線コネクタ 292"/>
        <xdr:cNvCxnSpPr/>
      </xdr:nvCxnSpPr>
      <xdr:spPr>
        <a:xfrm flipV="1">
          <a:off x="7861300" y="6608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4" name="フローチャート: 判断 293"/>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5" name="テキスト ボックス 294"/>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93752</xdr:rowOff>
    </xdr:from>
    <xdr:to>
      <xdr:col>41</xdr:col>
      <xdr:colOff>50800</xdr:colOff>
      <xdr:row>38</xdr:row>
      <xdr:rowOff>94437</xdr:rowOff>
    </xdr:to>
    <xdr:cxnSp macro="">
      <xdr:nvCxnSpPr>
        <xdr:cNvPr id="296" name="直線コネクタ 295"/>
        <xdr:cNvCxnSpPr/>
      </xdr:nvCxnSpPr>
      <xdr:spPr>
        <a:xfrm flipV="1">
          <a:off x="6972300" y="66088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7" name="フローチャート: 判断 296"/>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298" name="テキスト ボックス 297"/>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299" name="フローチャート: 判断 298"/>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0" name="テキスト ボックス 299"/>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06" name="楕円 305"/>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126991</xdr:rowOff>
    </xdr:from>
    <xdr:ext cx="378565" cy="259045"/>
    <xdr:sp macro="" textlink="">
      <xdr:nvSpPr>
        <xdr:cNvPr id="307" name="労働費該当値テキスト"/>
        <xdr:cNvSpPr txBox="1"/>
      </xdr:nvSpPr>
      <xdr:spPr>
        <a:xfrm>
          <a:off x="10528300" y="64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42037</xdr:rowOff>
    </xdr:from>
    <xdr:to>
      <xdr:col>50</xdr:col>
      <xdr:colOff>165100</xdr:colOff>
      <xdr:row>38</xdr:row>
      <xdr:rowOff>143637</xdr:rowOff>
    </xdr:to>
    <xdr:sp macro="" textlink="">
      <xdr:nvSpPr>
        <xdr:cNvPr id="308" name="楕円 307"/>
        <xdr:cNvSpPr/>
      </xdr:nvSpPr>
      <xdr:spPr>
        <a:xfrm>
          <a:off x="9588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134764</xdr:rowOff>
    </xdr:from>
    <xdr:ext cx="378565" cy="259045"/>
    <xdr:sp macro="" textlink="">
      <xdr:nvSpPr>
        <xdr:cNvPr id="309" name="テキスト ボックス 308"/>
        <xdr:cNvSpPr txBox="1"/>
      </xdr:nvSpPr>
      <xdr:spPr>
        <a:xfrm>
          <a:off x="9450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42494</xdr:rowOff>
    </xdr:from>
    <xdr:to>
      <xdr:col>46</xdr:col>
      <xdr:colOff>38100</xdr:colOff>
      <xdr:row>38</xdr:row>
      <xdr:rowOff>144094</xdr:rowOff>
    </xdr:to>
    <xdr:sp macro="" textlink="">
      <xdr:nvSpPr>
        <xdr:cNvPr id="310" name="楕円 309"/>
        <xdr:cNvSpPr/>
      </xdr:nvSpPr>
      <xdr:spPr>
        <a:xfrm>
          <a:off x="8699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135221</xdr:rowOff>
    </xdr:from>
    <xdr:ext cx="378565" cy="259045"/>
    <xdr:sp macro="" textlink="">
      <xdr:nvSpPr>
        <xdr:cNvPr id="311" name="テキスト ボックス 310"/>
        <xdr:cNvSpPr txBox="1"/>
      </xdr:nvSpPr>
      <xdr:spPr>
        <a:xfrm>
          <a:off x="8561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42952</xdr:rowOff>
    </xdr:from>
    <xdr:to>
      <xdr:col>41</xdr:col>
      <xdr:colOff>101600</xdr:colOff>
      <xdr:row>38</xdr:row>
      <xdr:rowOff>144552</xdr:rowOff>
    </xdr:to>
    <xdr:sp macro="" textlink="">
      <xdr:nvSpPr>
        <xdr:cNvPr id="312" name="楕円 311"/>
        <xdr:cNvSpPr/>
      </xdr:nvSpPr>
      <xdr:spPr>
        <a:xfrm>
          <a:off x="7810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135679</xdr:rowOff>
    </xdr:from>
    <xdr:ext cx="378565" cy="259045"/>
    <xdr:sp macro="" textlink="">
      <xdr:nvSpPr>
        <xdr:cNvPr id="313" name="テキスト ボックス 312"/>
        <xdr:cNvSpPr txBox="1"/>
      </xdr:nvSpPr>
      <xdr:spPr>
        <a:xfrm>
          <a:off x="7672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43637</xdr:rowOff>
    </xdr:from>
    <xdr:to>
      <xdr:col>36</xdr:col>
      <xdr:colOff>165100</xdr:colOff>
      <xdr:row>38</xdr:row>
      <xdr:rowOff>145237</xdr:rowOff>
    </xdr:to>
    <xdr:sp macro="" textlink="">
      <xdr:nvSpPr>
        <xdr:cNvPr id="314" name="楕円 313"/>
        <xdr:cNvSpPr/>
      </xdr:nvSpPr>
      <xdr:spPr>
        <a:xfrm>
          <a:off x="6921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136364</xdr:rowOff>
    </xdr:from>
    <xdr:ext cx="378565" cy="259045"/>
    <xdr:sp macro="" textlink="">
      <xdr:nvSpPr>
        <xdr:cNvPr id="315" name="テキスト ボックス 314"/>
        <xdr:cNvSpPr txBox="1"/>
      </xdr:nvSpPr>
      <xdr:spPr>
        <a:xfrm>
          <a:off x="6783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9" name="直線コネクタ 338"/>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0"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1" name="直線コネクタ 340"/>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2"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126,465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3" name="直線コネクタ 342"/>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127026</xdr:rowOff>
    </xdr:from>
    <xdr:to>
      <xdr:col>55</xdr:col>
      <xdr:colOff>0</xdr:colOff>
      <xdr:row>58</xdr:row>
      <xdr:rowOff>163538</xdr:rowOff>
    </xdr:to>
    <xdr:cxnSp macro="">
      <xdr:nvCxnSpPr>
        <xdr:cNvPr id="344" name="直線コネクタ 343"/>
        <xdr:cNvCxnSpPr/>
      </xdr:nvCxnSpPr>
      <xdr:spPr>
        <a:xfrm flipV="1">
          <a:off x="9639300" y="10071126"/>
          <a:ext cx="8382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5"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6" name="フローチャート: 判断 345"/>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145974</xdr:rowOff>
    </xdr:from>
    <xdr:to>
      <xdr:col>50</xdr:col>
      <xdr:colOff>114300</xdr:colOff>
      <xdr:row>58</xdr:row>
      <xdr:rowOff>163538</xdr:rowOff>
    </xdr:to>
    <xdr:cxnSp macro="">
      <xdr:nvCxnSpPr>
        <xdr:cNvPr id="347" name="直線コネクタ 346"/>
        <xdr:cNvCxnSpPr/>
      </xdr:nvCxnSpPr>
      <xdr:spPr>
        <a:xfrm>
          <a:off x="8750300" y="10090074"/>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8" name="フローチャート: 判断 347"/>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49" name="テキスト ボックス 348"/>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143891</xdr:rowOff>
    </xdr:from>
    <xdr:to>
      <xdr:col>45</xdr:col>
      <xdr:colOff>177800</xdr:colOff>
      <xdr:row>58</xdr:row>
      <xdr:rowOff>145974</xdr:rowOff>
    </xdr:to>
    <xdr:cxnSp macro="">
      <xdr:nvCxnSpPr>
        <xdr:cNvPr id="350" name="直線コネクタ 349"/>
        <xdr:cNvCxnSpPr/>
      </xdr:nvCxnSpPr>
      <xdr:spPr>
        <a:xfrm>
          <a:off x="7861300" y="10087991"/>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1" name="フローチャート: 判断 350"/>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2" name="テキスト ボックス 351"/>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143891</xdr:rowOff>
    </xdr:from>
    <xdr:to>
      <xdr:col>41</xdr:col>
      <xdr:colOff>50800</xdr:colOff>
      <xdr:row>58</xdr:row>
      <xdr:rowOff>167056</xdr:rowOff>
    </xdr:to>
    <xdr:cxnSp macro="">
      <xdr:nvCxnSpPr>
        <xdr:cNvPr id="353" name="直線コネクタ 352"/>
        <xdr:cNvCxnSpPr/>
      </xdr:nvCxnSpPr>
      <xdr:spPr>
        <a:xfrm flipV="1">
          <a:off x="6972300" y="1008799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4" name="フローチャート: 判断 353"/>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5" name="テキスト ボックス 354"/>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6" name="フローチャート: 判断 355"/>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7" name="テキスト ボックス 356"/>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76226</xdr:rowOff>
    </xdr:from>
    <xdr:to>
      <xdr:col>55</xdr:col>
      <xdr:colOff>50800</xdr:colOff>
      <xdr:row>59</xdr:row>
      <xdr:rowOff>6376</xdr:rowOff>
    </xdr:to>
    <xdr:sp macro="" textlink="">
      <xdr:nvSpPr>
        <xdr:cNvPr id="363" name="楕円 362"/>
        <xdr:cNvSpPr/>
      </xdr:nvSpPr>
      <xdr:spPr>
        <a:xfrm>
          <a:off x="10426700" y="10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162603</xdr:rowOff>
    </xdr:from>
    <xdr:ext cx="469744" cy="259045"/>
    <xdr:sp macro="" textlink="">
      <xdr:nvSpPr>
        <xdr:cNvPr id="364" name="農林水産業費該当値テキスト"/>
        <xdr:cNvSpPr txBox="1"/>
      </xdr:nvSpPr>
      <xdr:spPr>
        <a:xfrm>
          <a:off x="10528300" y="993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112738</xdr:rowOff>
    </xdr:from>
    <xdr:to>
      <xdr:col>50</xdr:col>
      <xdr:colOff>165100</xdr:colOff>
      <xdr:row>59</xdr:row>
      <xdr:rowOff>42888</xdr:rowOff>
    </xdr:to>
    <xdr:sp macro="" textlink="">
      <xdr:nvSpPr>
        <xdr:cNvPr id="365" name="楕円 364"/>
        <xdr:cNvSpPr/>
      </xdr:nvSpPr>
      <xdr:spPr>
        <a:xfrm>
          <a:off x="9588500" y="100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34015</xdr:rowOff>
    </xdr:from>
    <xdr:ext cx="469744" cy="259045"/>
    <xdr:sp macro="" textlink="">
      <xdr:nvSpPr>
        <xdr:cNvPr id="366" name="テキスト ボックス 365"/>
        <xdr:cNvSpPr txBox="1"/>
      </xdr:nvSpPr>
      <xdr:spPr>
        <a:xfrm>
          <a:off x="9404428" y="101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95174</xdr:rowOff>
    </xdr:from>
    <xdr:to>
      <xdr:col>46</xdr:col>
      <xdr:colOff>38100</xdr:colOff>
      <xdr:row>59</xdr:row>
      <xdr:rowOff>25324</xdr:rowOff>
    </xdr:to>
    <xdr:sp macro="" textlink="">
      <xdr:nvSpPr>
        <xdr:cNvPr id="367" name="楕円 366"/>
        <xdr:cNvSpPr/>
      </xdr:nvSpPr>
      <xdr:spPr>
        <a:xfrm>
          <a:off x="8699500" y="100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16451</xdr:rowOff>
    </xdr:from>
    <xdr:ext cx="469744" cy="259045"/>
    <xdr:sp macro="" textlink="">
      <xdr:nvSpPr>
        <xdr:cNvPr id="368" name="テキスト ボックス 367"/>
        <xdr:cNvSpPr txBox="1"/>
      </xdr:nvSpPr>
      <xdr:spPr>
        <a:xfrm>
          <a:off x="8515428" y="101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93091</xdr:rowOff>
    </xdr:from>
    <xdr:to>
      <xdr:col>41</xdr:col>
      <xdr:colOff>101600</xdr:colOff>
      <xdr:row>59</xdr:row>
      <xdr:rowOff>23241</xdr:rowOff>
    </xdr:to>
    <xdr:sp macro="" textlink="">
      <xdr:nvSpPr>
        <xdr:cNvPr id="369" name="楕円 368"/>
        <xdr:cNvSpPr/>
      </xdr:nvSpPr>
      <xdr:spPr>
        <a:xfrm>
          <a:off x="78105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14368</xdr:rowOff>
    </xdr:from>
    <xdr:ext cx="469744" cy="259045"/>
    <xdr:sp macro="" textlink="">
      <xdr:nvSpPr>
        <xdr:cNvPr id="370" name="テキスト ボックス 369"/>
        <xdr:cNvSpPr txBox="1"/>
      </xdr:nvSpPr>
      <xdr:spPr>
        <a:xfrm>
          <a:off x="7626428"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116256</xdr:rowOff>
    </xdr:from>
    <xdr:to>
      <xdr:col>36</xdr:col>
      <xdr:colOff>165100</xdr:colOff>
      <xdr:row>59</xdr:row>
      <xdr:rowOff>46406</xdr:rowOff>
    </xdr:to>
    <xdr:sp macro="" textlink="">
      <xdr:nvSpPr>
        <xdr:cNvPr id="371" name="楕円 370"/>
        <xdr:cNvSpPr/>
      </xdr:nvSpPr>
      <xdr:spPr>
        <a:xfrm>
          <a:off x="6921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37533</xdr:rowOff>
    </xdr:from>
    <xdr:ext cx="469744" cy="259045"/>
    <xdr:sp macro="" textlink="">
      <xdr:nvSpPr>
        <xdr:cNvPr id="372" name="テキスト ボックス 371"/>
        <xdr:cNvSpPr txBox="1"/>
      </xdr:nvSpPr>
      <xdr:spPr>
        <a:xfrm>
          <a:off x="6737428" y="101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8" name="直線コネクタ 397"/>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9"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0" name="直線コネクタ 399"/>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1"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141,599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2" name="直線コネクタ 401"/>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65611</xdr:rowOff>
    </xdr:from>
    <xdr:to>
      <xdr:col>55</xdr:col>
      <xdr:colOff>0</xdr:colOff>
      <xdr:row>79</xdr:row>
      <xdr:rowOff>87742</xdr:rowOff>
    </xdr:to>
    <xdr:cxnSp macro="">
      <xdr:nvCxnSpPr>
        <xdr:cNvPr id="403" name="直線コネクタ 402"/>
        <xdr:cNvCxnSpPr/>
      </xdr:nvCxnSpPr>
      <xdr:spPr>
        <a:xfrm flipV="1">
          <a:off x="9639300" y="13610161"/>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4"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5" name="フローチャート: 判断 404"/>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85054</xdr:rowOff>
    </xdr:from>
    <xdr:to>
      <xdr:col>50</xdr:col>
      <xdr:colOff>114300</xdr:colOff>
      <xdr:row>79</xdr:row>
      <xdr:rowOff>87742</xdr:rowOff>
    </xdr:to>
    <xdr:cxnSp macro="">
      <xdr:nvCxnSpPr>
        <xdr:cNvPr id="406" name="直線コネクタ 405"/>
        <xdr:cNvCxnSpPr/>
      </xdr:nvCxnSpPr>
      <xdr:spPr>
        <a:xfrm>
          <a:off x="8750300" y="1362960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7" name="フローチャート: 判断 406"/>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08" name="テキスト ボックス 407"/>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85054</xdr:rowOff>
    </xdr:from>
    <xdr:to>
      <xdr:col>45</xdr:col>
      <xdr:colOff>177800</xdr:colOff>
      <xdr:row>79</xdr:row>
      <xdr:rowOff>85489</xdr:rowOff>
    </xdr:to>
    <xdr:cxnSp macro="">
      <xdr:nvCxnSpPr>
        <xdr:cNvPr id="409" name="直線コネクタ 408"/>
        <xdr:cNvCxnSpPr/>
      </xdr:nvCxnSpPr>
      <xdr:spPr>
        <a:xfrm flipV="1">
          <a:off x="7861300" y="1362960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0" name="フローチャート: 判断 409"/>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1" name="テキスト ボックス 410"/>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62607</xdr:rowOff>
    </xdr:from>
    <xdr:to>
      <xdr:col>41</xdr:col>
      <xdr:colOff>50800</xdr:colOff>
      <xdr:row>79</xdr:row>
      <xdr:rowOff>85489</xdr:rowOff>
    </xdr:to>
    <xdr:cxnSp macro="">
      <xdr:nvCxnSpPr>
        <xdr:cNvPr id="412" name="直線コネクタ 411"/>
        <xdr:cNvCxnSpPr/>
      </xdr:nvCxnSpPr>
      <xdr:spPr>
        <a:xfrm>
          <a:off x="6972300" y="13607157"/>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3" name="フローチャート: 判断 412"/>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4" name="テキスト ボックス 413"/>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5" name="フローチャート: 判断 414"/>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6" name="テキスト ボックス 415"/>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14811</xdr:rowOff>
    </xdr:from>
    <xdr:to>
      <xdr:col>55</xdr:col>
      <xdr:colOff>50800</xdr:colOff>
      <xdr:row>79</xdr:row>
      <xdr:rowOff>116411</xdr:rowOff>
    </xdr:to>
    <xdr:sp macro="" textlink="">
      <xdr:nvSpPr>
        <xdr:cNvPr id="422" name="楕円 421"/>
        <xdr:cNvSpPr/>
      </xdr:nvSpPr>
      <xdr:spPr>
        <a:xfrm>
          <a:off x="10426700" y="135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101188</xdr:rowOff>
    </xdr:from>
    <xdr:ext cx="469744" cy="259045"/>
    <xdr:sp macro="" textlink="">
      <xdr:nvSpPr>
        <xdr:cNvPr id="423" name="商工費該当値テキスト"/>
        <xdr:cNvSpPr txBox="1"/>
      </xdr:nvSpPr>
      <xdr:spPr>
        <a:xfrm>
          <a:off x="10528300" y="1347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36942</xdr:rowOff>
    </xdr:from>
    <xdr:to>
      <xdr:col>50</xdr:col>
      <xdr:colOff>165100</xdr:colOff>
      <xdr:row>79</xdr:row>
      <xdr:rowOff>138542</xdr:rowOff>
    </xdr:to>
    <xdr:sp macro="" textlink="">
      <xdr:nvSpPr>
        <xdr:cNvPr id="424" name="楕円 423"/>
        <xdr:cNvSpPr/>
      </xdr:nvSpPr>
      <xdr:spPr>
        <a:xfrm>
          <a:off x="9588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129669</xdr:rowOff>
    </xdr:from>
    <xdr:ext cx="469744" cy="259045"/>
    <xdr:sp macro="" textlink="">
      <xdr:nvSpPr>
        <xdr:cNvPr id="425" name="テキスト ボックス 424"/>
        <xdr:cNvSpPr txBox="1"/>
      </xdr:nvSpPr>
      <xdr:spPr>
        <a:xfrm>
          <a:off x="9404428" y="1367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34254</xdr:rowOff>
    </xdr:from>
    <xdr:to>
      <xdr:col>46</xdr:col>
      <xdr:colOff>38100</xdr:colOff>
      <xdr:row>79</xdr:row>
      <xdr:rowOff>135854</xdr:rowOff>
    </xdr:to>
    <xdr:sp macro="" textlink="">
      <xdr:nvSpPr>
        <xdr:cNvPr id="426" name="楕円 425"/>
        <xdr:cNvSpPr/>
      </xdr:nvSpPr>
      <xdr:spPr>
        <a:xfrm>
          <a:off x="8699500" y="13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126981</xdr:rowOff>
    </xdr:from>
    <xdr:ext cx="469744" cy="259045"/>
    <xdr:sp macro="" textlink="">
      <xdr:nvSpPr>
        <xdr:cNvPr id="427" name="テキスト ボックス 426"/>
        <xdr:cNvSpPr txBox="1"/>
      </xdr:nvSpPr>
      <xdr:spPr>
        <a:xfrm>
          <a:off x="8515428" y="136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34689</xdr:rowOff>
    </xdr:from>
    <xdr:to>
      <xdr:col>41</xdr:col>
      <xdr:colOff>101600</xdr:colOff>
      <xdr:row>79</xdr:row>
      <xdr:rowOff>136289</xdr:rowOff>
    </xdr:to>
    <xdr:sp macro="" textlink="">
      <xdr:nvSpPr>
        <xdr:cNvPr id="428" name="楕円 427"/>
        <xdr:cNvSpPr/>
      </xdr:nvSpPr>
      <xdr:spPr>
        <a:xfrm>
          <a:off x="78105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127416</xdr:rowOff>
    </xdr:from>
    <xdr:ext cx="469744" cy="259045"/>
    <xdr:sp macro="" textlink="">
      <xdr:nvSpPr>
        <xdr:cNvPr id="429" name="テキスト ボックス 428"/>
        <xdr:cNvSpPr txBox="1"/>
      </xdr:nvSpPr>
      <xdr:spPr>
        <a:xfrm>
          <a:off x="7626428" y="1367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11807</xdr:rowOff>
    </xdr:from>
    <xdr:to>
      <xdr:col>36</xdr:col>
      <xdr:colOff>165100</xdr:colOff>
      <xdr:row>79</xdr:row>
      <xdr:rowOff>113407</xdr:rowOff>
    </xdr:to>
    <xdr:sp macro="" textlink="">
      <xdr:nvSpPr>
        <xdr:cNvPr id="430" name="楕円 429"/>
        <xdr:cNvSpPr/>
      </xdr:nvSpPr>
      <xdr:spPr>
        <a:xfrm>
          <a:off x="6921500" y="135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104534</xdr:rowOff>
    </xdr:from>
    <xdr:ext cx="469744" cy="259045"/>
    <xdr:sp macro="" textlink="">
      <xdr:nvSpPr>
        <xdr:cNvPr id="431" name="テキスト ボックス 430"/>
        <xdr:cNvSpPr txBox="1"/>
      </xdr:nvSpPr>
      <xdr:spPr>
        <a:xfrm>
          <a:off x="6737428" y="1364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1" name="直線コネクタ 450"/>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2"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3" name="直線コネクタ 452"/>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4"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219,343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5" name="直線コネクタ 454"/>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63536</xdr:rowOff>
    </xdr:from>
    <xdr:to>
      <xdr:col>55</xdr:col>
      <xdr:colOff>0</xdr:colOff>
      <xdr:row>97</xdr:row>
      <xdr:rowOff>73766</xdr:rowOff>
    </xdr:to>
    <xdr:cxnSp macro="">
      <xdr:nvCxnSpPr>
        <xdr:cNvPr id="456" name="直線コネクタ 455"/>
        <xdr:cNvCxnSpPr/>
      </xdr:nvCxnSpPr>
      <xdr:spPr>
        <a:xfrm flipV="1">
          <a:off x="9639300" y="16694186"/>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7"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8" name="フローチャート: 判断 457"/>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71783</xdr:rowOff>
    </xdr:from>
    <xdr:to>
      <xdr:col>50</xdr:col>
      <xdr:colOff>114300</xdr:colOff>
      <xdr:row>97</xdr:row>
      <xdr:rowOff>73766</xdr:rowOff>
    </xdr:to>
    <xdr:cxnSp macro="">
      <xdr:nvCxnSpPr>
        <xdr:cNvPr id="459" name="直線コネクタ 458"/>
        <xdr:cNvCxnSpPr/>
      </xdr:nvCxnSpPr>
      <xdr:spPr>
        <a:xfrm>
          <a:off x="8750300" y="16702433"/>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0" name="フローチャート: 判断 459"/>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1" name="テキスト ボックス 460"/>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71783</xdr:rowOff>
    </xdr:from>
    <xdr:to>
      <xdr:col>45</xdr:col>
      <xdr:colOff>177800</xdr:colOff>
      <xdr:row>97</xdr:row>
      <xdr:rowOff>82076</xdr:rowOff>
    </xdr:to>
    <xdr:cxnSp macro="">
      <xdr:nvCxnSpPr>
        <xdr:cNvPr id="462" name="直線コネクタ 461"/>
        <xdr:cNvCxnSpPr/>
      </xdr:nvCxnSpPr>
      <xdr:spPr>
        <a:xfrm flipV="1">
          <a:off x="7861300" y="16702433"/>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3" name="フローチャート: 判断 462"/>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4" name="テキスト ボックス 463"/>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82076</xdr:rowOff>
    </xdr:from>
    <xdr:to>
      <xdr:col>41</xdr:col>
      <xdr:colOff>50800</xdr:colOff>
      <xdr:row>97</xdr:row>
      <xdr:rowOff>94842</xdr:rowOff>
    </xdr:to>
    <xdr:cxnSp macro="">
      <xdr:nvCxnSpPr>
        <xdr:cNvPr id="465" name="直線コネクタ 464"/>
        <xdr:cNvCxnSpPr/>
      </xdr:nvCxnSpPr>
      <xdr:spPr>
        <a:xfrm flipV="1">
          <a:off x="6972300" y="16712726"/>
          <a:ext cx="889000" cy="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6" name="フローチャート: 判断 465"/>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7" name="テキスト ボックス 466"/>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68" name="フローチャート: 判断 467"/>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69" name="テキスト ボックス 468"/>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12736</xdr:rowOff>
    </xdr:from>
    <xdr:to>
      <xdr:col>55</xdr:col>
      <xdr:colOff>50800</xdr:colOff>
      <xdr:row>97</xdr:row>
      <xdr:rowOff>114336</xdr:rowOff>
    </xdr:to>
    <xdr:sp macro="" textlink="">
      <xdr:nvSpPr>
        <xdr:cNvPr id="475" name="楕円 474"/>
        <xdr:cNvSpPr/>
      </xdr:nvSpPr>
      <xdr:spPr>
        <a:xfrm>
          <a:off x="10426700" y="166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99113</xdr:rowOff>
    </xdr:from>
    <xdr:ext cx="534377" cy="259045"/>
    <xdr:sp macro="" textlink="">
      <xdr:nvSpPr>
        <xdr:cNvPr id="476" name="土木費該当値テキスト"/>
        <xdr:cNvSpPr txBox="1"/>
      </xdr:nvSpPr>
      <xdr:spPr>
        <a:xfrm>
          <a:off x="10528300" y="165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22966</xdr:rowOff>
    </xdr:from>
    <xdr:to>
      <xdr:col>50</xdr:col>
      <xdr:colOff>165100</xdr:colOff>
      <xdr:row>97</xdr:row>
      <xdr:rowOff>124566</xdr:rowOff>
    </xdr:to>
    <xdr:sp macro="" textlink="">
      <xdr:nvSpPr>
        <xdr:cNvPr id="477" name="楕円 476"/>
        <xdr:cNvSpPr/>
      </xdr:nvSpPr>
      <xdr:spPr>
        <a:xfrm>
          <a:off x="9588500" y="166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115693</xdr:rowOff>
    </xdr:from>
    <xdr:ext cx="534377" cy="259045"/>
    <xdr:sp macro="" textlink="">
      <xdr:nvSpPr>
        <xdr:cNvPr id="478" name="テキスト ボックス 477"/>
        <xdr:cNvSpPr txBox="1"/>
      </xdr:nvSpPr>
      <xdr:spPr>
        <a:xfrm>
          <a:off x="9372111" y="167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20983</xdr:rowOff>
    </xdr:from>
    <xdr:to>
      <xdr:col>46</xdr:col>
      <xdr:colOff>38100</xdr:colOff>
      <xdr:row>97</xdr:row>
      <xdr:rowOff>122583</xdr:rowOff>
    </xdr:to>
    <xdr:sp macro="" textlink="">
      <xdr:nvSpPr>
        <xdr:cNvPr id="479" name="楕円 478"/>
        <xdr:cNvSpPr/>
      </xdr:nvSpPr>
      <xdr:spPr>
        <a:xfrm>
          <a:off x="8699500" y="166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113710</xdr:rowOff>
    </xdr:from>
    <xdr:ext cx="534377" cy="259045"/>
    <xdr:sp macro="" textlink="">
      <xdr:nvSpPr>
        <xdr:cNvPr id="480" name="テキスト ボックス 479"/>
        <xdr:cNvSpPr txBox="1"/>
      </xdr:nvSpPr>
      <xdr:spPr>
        <a:xfrm>
          <a:off x="8483111" y="167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31276</xdr:rowOff>
    </xdr:from>
    <xdr:to>
      <xdr:col>41</xdr:col>
      <xdr:colOff>101600</xdr:colOff>
      <xdr:row>97</xdr:row>
      <xdr:rowOff>132876</xdr:rowOff>
    </xdr:to>
    <xdr:sp macro="" textlink="">
      <xdr:nvSpPr>
        <xdr:cNvPr id="481" name="楕円 480"/>
        <xdr:cNvSpPr/>
      </xdr:nvSpPr>
      <xdr:spPr>
        <a:xfrm>
          <a:off x="7810500" y="166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124003</xdr:rowOff>
    </xdr:from>
    <xdr:ext cx="534377" cy="259045"/>
    <xdr:sp macro="" textlink="">
      <xdr:nvSpPr>
        <xdr:cNvPr id="482" name="テキスト ボックス 481"/>
        <xdr:cNvSpPr txBox="1"/>
      </xdr:nvSpPr>
      <xdr:spPr>
        <a:xfrm>
          <a:off x="7594111" y="167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44042</xdr:rowOff>
    </xdr:from>
    <xdr:to>
      <xdr:col>36</xdr:col>
      <xdr:colOff>165100</xdr:colOff>
      <xdr:row>97</xdr:row>
      <xdr:rowOff>145642</xdr:rowOff>
    </xdr:to>
    <xdr:sp macro="" textlink="">
      <xdr:nvSpPr>
        <xdr:cNvPr id="483" name="楕円 482"/>
        <xdr:cNvSpPr/>
      </xdr:nvSpPr>
      <xdr:spPr>
        <a:xfrm>
          <a:off x="6921500" y="166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136769</xdr:rowOff>
    </xdr:from>
    <xdr:ext cx="534377" cy="259045"/>
    <xdr:sp macro="" textlink="">
      <xdr:nvSpPr>
        <xdr:cNvPr id="484" name="テキスト ボックス 483"/>
        <xdr:cNvSpPr txBox="1"/>
      </xdr:nvSpPr>
      <xdr:spPr>
        <a:xfrm>
          <a:off x="6705111" y="167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7" name="テキスト ボックス 49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1" name="直線コネクタ 510"/>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2"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3" name="直線コネクタ 512"/>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4"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56,717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5" name="直線コネクタ 514"/>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56588</xdr:rowOff>
    </xdr:from>
    <xdr:to>
      <xdr:col>85</xdr:col>
      <xdr:colOff>127000</xdr:colOff>
      <xdr:row>37</xdr:row>
      <xdr:rowOff>150216</xdr:rowOff>
    </xdr:to>
    <xdr:cxnSp macro="">
      <xdr:nvCxnSpPr>
        <xdr:cNvPr id="516" name="直線コネクタ 515"/>
        <xdr:cNvCxnSpPr/>
      </xdr:nvCxnSpPr>
      <xdr:spPr>
        <a:xfrm flipV="1">
          <a:off x="15481300" y="6400238"/>
          <a:ext cx="8382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7"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18" name="フローチャート: 判断 517"/>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52767</xdr:rowOff>
    </xdr:from>
    <xdr:to>
      <xdr:col>81</xdr:col>
      <xdr:colOff>50800</xdr:colOff>
      <xdr:row>37</xdr:row>
      <xdr:rowOff>150216</xdr:rowOff>
    </xdr:to>
    <xdr:cxnSp macro="">
      <xdr:nvCxnSpPr>
        <xdr:cNvPr id="519" name="直線コネクタ 518"/>
        <xdr:cNvCxnSpPr/>
      </xdr:nvCxnSpPr>
      <xdr:spPr>
        <a:xfrm>
          <a:off x="14592300" y="6053517"/>
          <a:ext cx="889000" cy="4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0" name="フローチャート: 判断 519"/>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1" name="テキスト ボックス 520"/>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52767</xdr:rowOff>
    </xdr:from>
    <xdr:to>
      <xdr:col>76</xdr:col>
      <xdr:colOff>114300</xdr:colOff>
      <xdr:row>38</xdr:row>
      <xdr:rowOff>16811</xdr:rowOff>
    </xdr:to>
    <xdr:cxnSp macro="">
      <xdr:nvCxnSpPr>
        <xdr:cNvPr id="522" name="直線コネクタ 521"/>
        <xdr:cNvCxnSpPr/>
      </xdr:nvCxnSpPr>
      <xdr:spPr>
        <a:xfrm flipV="1">
          <a:off x="13703300" y="6053517"/>
          <a:ext cx="889000" cy="4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3" name="フローチャート: 判断 522"/>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4" name="テキスト ボックス 523"/>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145219</xdr:rowOff>
    </xdr:from>
    <xdr:to>
      <xdr:col>71</xdr:col>
      <xdr:colOff>177800</xdr:colOff>
      <xdr:row>38</xdr:row>
      <xdr:rowOff>16811</xdr:rowOff>
    </xdr:to>
    <xdr:cxnSp macro="">
      <xdr:nvCxnSpPr>
        <xdr:cNvPr id="525" name="直線コネクタ 524"/>
        <xdr:cNvCxnSpPr/>
      </xdr:nvCxnSpPr>
      <xdr:spPr>
        <a:xfrm>
          <a:off x="12814300" y="6317419"/>
          <a:ext cx="8890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6" name="フローチャート: 判断 525"/>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7" name="テキスト ボックス 526"/>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28" name="フローチャート: 判断 527"/>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29" name="テキスト ボックス 528"/>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5788</xdr:rowOff>
    </xdr:from>
    <xdr:to>
      <xdr:col>85</xdr:col>
      <xdr:colOff>177800</xdr:colOff>
      <xdr:row>37</xdr:row>
      <xdr:rowOff>107388</xdr:rowOff>
    </xdr:to>
    <xdr:sp macro="" textlink="">
      <xdr:nvSpPr>
        <xdr:cNvPr id="535" name="楕円 534"/>
        <xdr:cNvSpPr/>
      </xdr:nvSpPr>
      <xdr:spPr>
        <a:xfrm>
          <a:off x="162687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155665</xdr:rowOff>
    </xdr:from>
    <xdr:ext cx="534377" cy="259045"/>
    <xdr:sp macro="" textlink="">
      <xdr:nvSpPr>
        <xdr:cNvPr id="536" name="消防費該当値テキスト"/>
        <xdr:cNvSpPr txBox="1"/>
      </xdr:nvSpPr>
      <xdr:spPr>
        <a:xfrm>
          <a:off x="16370300"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99416</xdr:rowOff>
    </xdr:from>
    <xdr:to>
      <xdr:col>81</xdr:col>
      <xdr:colOff>101600</xdr:colOff>
      <xdr:row>38</xdr:row>
      <xdr:rowOff>29566</xdr:rowOff>
    </xdr:to>
    <xdr:sp macro="" textlink="">
      <xdr:nvSpPr>
        <xdr:cNvPr id="537" name="楕円 536"/>
        <xdr:cNvSpPr/>
      </xdr:nvSpPr>
      <xdr:spPr>
        <a:xfrm>
          <a:off x="15430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20693</xdr:rowOff>
    </xdr:from>
    <xdr:ext cx="534377" cy="259045"/>
    <xdr:sp macro="" textlink="">
      <xdr:nvSpPr>
        <xdr:cNvPr id="538" name="テキスト ボックス 537"/>
        <xdr:cNvSpPr txBox="1"/>
      </xdr:nvSpPr>
      <xdr:spPr>
        <a:xfrm>
          <a:off x="15214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1967</xdr:rowOff>
    </xdr:from>
    <xdr:to>
      <xdr:col>76</xdr:col>
      <xdr:colOff>165100</xdr:colOff>
      <xdr:row>35</xdr:row>
      <xdr:rowOff>103567</xdr:rowOff>
    </xdr:to>
    <xdr:sp macro="" textlink="">
      <xdr:nvSpPr>
        <xdr:cNvPr id="539" name="楕円 538"/>
        <xdr:cNvSpPr/>
      </xdr:nvSpPr>
      <xdr:spPr>
        <a:xfrm>
          <a:off x="14541500" y="60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120094</xdr:rowOff>
    </xdr:from>
    <xdr:ext cx="534377" cy="259045"/>
    <xdr:sp macro="" textlink="">
      <xdr:nvSpPr>
        <xdr:cNvPr id="540" name="テキスト ボックス 539"/>
        <xdr:cNvSpPr txBox="1"/>
      </xdr:nvSpPr>
      <xdr:spPr>
        <a:xfrm>
          <a:off x="14325111" y="5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137461</xdr:rowOff>
    </xdr:from>
    <xdr:to>
      <xdr:col>72</xdr:col>
      <xdr:colOff>38100</xdr:colOff>
      <xdr:row>38</xdr:row>
      <xdr:rowOff>67611</xdr:rowOff>
    </xdr:to>
    <xdr:sp macro="" textlink="">
      <xdr:nvSpPr>
        <xdr:cNvPr id="541" name="楕円 540"/>
        <xdr:cNvSpPr/>
      </xdr:nvSpPr>
      <xdr:spPr>
        <a:xfrm>
          <a:off x="13652500" y="64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58738</xdr:rowOff>
    </xdr:from>
    <xdr:ext cx="534377" cy="259045"/>
    <xdr:sp macro="" textlink="">
      <xdr:nvSpPr>
        <xdr:cNvPr id="542" name="テキスト ボックス 541"/>
        <xdr:cNvSpPr txBox="1"/>
      </xdr:nvSpPr>
      <xdr:spPr>
        <a:xfrm>
          <a:off x="13436111" y="65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94419</xdr:rowOff>
    </xdr:from>
    <xdr:to>
      <xdr:col>67</xdr:col>
      <xdr:colOff>101600</xdr:colOff>
      <xdr:row>37</xdr:row>
      <xdr:rowOff>24569</xdr:rowOff>
    </xdr:to>
    <xdr:sp macro="" textlink="">
      <xdr:nvSpPr>
        <xdr:cNvPr id="543" name="楕円 542"/>
        <xdr:cNvSpPr/>
      </xdr:nvSpPr>
      <xdr:spPr>
        <a:xfrm>
          <a:off x="12763500" y="62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41096</xdr:rowOff>
    </xdr:from>
    <xdr:ext cx="534377" cy="259045"/>
    <xdr:sp macro="" textlink="">
      <xdr:nvSpPr>
        <xdr:cNvPr id="544" name="テキスト ボックス 543"/>
        <xdr:cNvSpPr txBox="1"/>
      </xdr:nvSpPr>
      <xdr:spPr>
        <a:xfrm>
          <a:off x="12547111" y="60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8" name="直線コネクタ 567"/>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9"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0" name="直線コネクタ 569"/>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1"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180,241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2" name="直線コネクタ 571"/>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13513</xdr:rowOff>
    </xdr:from>
    <xdr:to>
      <xdr:col>85</xdr:col>
      <xdr:colOff>127000</xdr:colOff>
      <xdr:row>57</xdr:row>
      <xdr:rowOff>104046</xdr:rowOff>
    </xdr:to>
    <xdr:cxnSp macro="">
      <xdr:nvCxnSpPr>
        <xdr:cNvPr id="573" name="直線コネクタ 572"/>
        <xdr:cNvCxnSpPr/>
      </xdr:nvCxnSpPr>
      <xdr:spPr>
        <a:xfrm flipV="1">
          <a:off x="15481300" y="9786163"/>
          <a:ext cx="8382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4"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5" name="フローチャート: 判断 574"/>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93675</xdr:rowOff>
    </xdr:from>
    <xdr:to>
      <xdr:col>81</xdr:col>
      <xdr:colOff>50800</xdr:colOff>
      <xdr:row>57</xdr:row>
      <xdr:rowOff>104046</xdr:rowOff>
    </xdr:to>
    <xdr:cxnSp macro="">
      <xdr:nvCxnSpPr>
        <xdr:cNvPr id="576" name="直線コネクタ 575"/>
        <xdr:cNvCxnSpPr/>
      </xdr:nvCxnSpPr>
      <xdr:spPr>
        <a:xfrm>
          <a:off x="14592300" y="9866325"/>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7" name="フローチャート: 判断 576"/>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78" name="テキスト ボックス 577"/>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80028</xdr:rowOff>
    </xdr:from>
    <xdr:to>
      <xdr:col>76</xdr:col>
      <xdr:colOff>114300</xdr:colOff>
      <xdr:row>57</xdr:row>
      <xdr:rowOff>93675</xdr:rowOff>
    </xdr:to>
    <xdr:cxnSp macro="">
      <xdr:nvCxnSpPr>
        <xdr:cNvPr id="579" name="直線コネクタ 578"/>
        <xdr:cNvCxnSpPr/>
      </xdr:nvCxnSpPr>
      <xdr:spPr>
        <a:xfrm>
          <a:off x="13703300" y="9852678"/>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0" name="フローチャート: 判断 579"/>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1" name="テキスト ボックス 580"/>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80028</xdr:rowOff>
    </xdr:from>
    <xdr:to>
      <xdr:col>71</xdr:col>
      <xdr:colOff>177800</xdr:colOff>
      <xdr:row>57</xdr:row>
      <xdr:rowOff>110592</xdr:rowOff>
    </xdr:to>
    <xdr:cxnSp macro="">
      <xdr:nvCxnSpPr>
        <xdr:cNvPr id="582" name="直線コネクタ 581"/>
        <xdr:cNvCxnSpPr/>
      </xdr:nvCxnSpPr>
      <xdr:spPr>
        <a:xfrm flipV="1">
          <a:off x="12814300" y="9852678"/>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3" name="フローチャート: 判断 582"/>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4" name="テキスト ボックス 583"/>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5" name="フローチャート: 判断 584"/>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6" name="テキスト ボックス 585"/>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134163</xdr:rowOff>
    </xdr:from>
    <xdr:to>
      <xdr:col>85</xdr:col>
      <xdr:colOff>177800</xdr:colOff>
      <xdr:row>57</xdr:row>
      <xdr:rowOff>64313</xdr:rowOff>
    </xdr:to>
    <xdr:sp macro="" textlink="">
      <xdr:nvSpPr>
        <xdr:cNvPr id="592" name="楕円 591"/>
        <xdr:cNvSpPr/>
      </xdr:nvSpPr>
      <xdr:spPr>
        <a:xfrm>
          <a:off x="162687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112590</xdr:rowOff>
    </xdr:from>
    <xdr:ext cx="534377" cy="259045"/>
    <xdr:sp macro="" textlink="">
      <xdr:nvSpPr>
        <xdr:cNvPr id="593" name="教育費該当値テキスト"/>
        <xdr:cNvSpPr txBox="1"/>
      </xdr:nvSpPr>
      <xdr:spPr>
        <a:xfrm>
          <a:off x="16370300" y="971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53246</xdr:rowOff>
    </xdr:from>
    <xdr:to>
      <xdr:col>81</xdr:col>
      <xdr:colOff>101600</xdr:colOff>
      <xdr:row>57</xdr:row>
      <xdr:rowOff>154846</xdr:rowOff>
    </xdr:to>
    <xdr:sp macro="" textlink="">
      <xdr:nvSpPr>
        <xdr:cNvPr id="594" name="楕円 593"/>
        <xdr:cNvSpPr/>
      </xdr:nvSpPr>
      <xdr:spPr>
        <a:xfrm>
          <a:off x="15430500" y="98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145973</xdr:rowOff>
    </xdr:from>
    <xdr:ext cx="534377" cy="259045"/>
    <xdr:sp macro="" textlink="">
      <xdr:nvSpPr>
        <xdr:cNvPr id="595" name="テキスト ボックス 594"/>
        <xdr:cNvSpPr txBox="1"/>
      </xdr:nvSpPr>
      <xdr:spPr>
        <a:xfrm>
          <a:off x="15214111" y="99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42875</xdr:rowOff>
    </xdr:from>
    <xdr:to>
      <xdr:col>76</xdr:col>
      <xdr:colOff>165100</xdr:colOff>
      <xdr:row>57</xdr:row>
      <xdr:rowOff>144475</xdr:rowOff>
    </xdr:to>
    <xdr:sp macro="" textlink="">
      <xdr:nvSpPr>
        <xdr:cNvPr id="596" name="楕円 595"/>
        <xdr:cNvSpPr/>
      </xdr:nvSpPr>
      <xdr:spPr>
        <a:xfrm>
          <a:off x="14541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135602</xdr:rowOff>
    </xdr:from>
    <xdr:ext cx="534377" cy="259045"/>
    <xdr:sp macro="" textlink="">
      <xdr:nvSpPr>
        <xdr:cNvPr id="597" name="テキスト ボックス 596"/>
        <xdr:cNvSpPr txBox="1"/>
      </xdr:nvSpPr>
      <xdr:spPr>
        <a:xfrm>
          <a:off x="14325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29228</xdr:rowOff>
    </xdr:from>
    <xdr:to>
      <xdr:col>72</xdr:col>
      <xdr:colOff>38100</xdr:colOff>
      <xdr:row>57</xdr:row>
      <xdr:rowOff>130828</xdr:rowOff>
    </xdr:to>
    <xdr:sp macro="" textlink="">
      <xdr:nvSpPr>
        <xdr:cNvPr id="598" name="楕円 597"/>
        <xdr:cNvSpPr/>
      </xdr:nvSpPr>
      <xdr:spPr>
        <a:xfrm>
          <a:off x="13652500" y="98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121955</xdr:rowOff>
    </xdr:from>
    <xdr:ext cx="534377" cy="259045"/>
    <xdr:sp macro="" textlink="">
      <xdr:nvSpPr>
        <xdr:cNvPr id="599" name="テキスト ボックス 598"/>
        <xdr:cNvSpPr txBox="1"/>
      </xdr:nvSpPr>
      <xdr:spPr>
        <a:xfrm>
          <a:off x="13436111" y="9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59792</xdr:rowOff>
    </xdr:from>
    <xdr:to>
      <xdr:col>67</xdr:col>
      <xdr:colOff>101600</xdr:colOff>
      <xdr:row>57</xdr:row>
      <xdr:rowOff>161392</xdr:rowOff>
    </xdr:to>
    <xdr:sp macro="" textlink="">
      <xdr:nvSpPr>
        <xdr:cNvPr id="600" name="楕円 599"/>
        <xdr:cNvSpPr/>
      </xdr:nvSpPr>
      <xdr:spPr>
        <a:xfrm>
          <a:off x="12763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152519</xdr:rowOff>
    </xdr:from>
    <xdr:ext cx="534377" cy="259045"/>
    <xdr:sp macro="" textlink="">
      <xdr:nvSpPr>
        <xdr:cNvPr id="601" name="テキスト ボックス 600"/>
        <xdr:cNvSpPr txBox="1"/>
      </xdr:nvSpPr>
      <xdr:spPr>
        <a:xfrm>
          <a:off x="12547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7" name="直線コネクタ 626"/>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0"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1" name="直線コネクタ 630"/>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29885</xdr:rowOff>
    </xdr:from>
    <xdr:to>
      <xdr:col>85</xdr:col>
      <xdr:colOff>127000</xdr:colOff>
      <xdr:row>79</xdr:row>
      <xdr:rowOff>44461</xdr:rowOff>
    </xdr:to>
    <xdr:cxnSp macro="">
      <xdr:nvCxnSpPr>
        <xdr:cNvPr id="632" name="直線コネクタ 631"/>
        <xdr:cNvCxnSpPr/>
      </xdr:nvCxnSpPr>
      <xdr:spPr>
        <a:xfrm flipV="1">
          <a:off x="15481300" y="13574435"/>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3"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4" name="フローチャート: 判断 633"/>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44461</xdr:rowOff>
    </xdr:from>
    <xdr:to>
      <xdr:col>81</xdr:col>
      <xdr:colOff>50800</xdr:colOff>
      <xdr:row>79</xdr:row>
      <xdr:rowOff>96887</xdr:rowOff>
    </xdr:to>
    <xdr:cxnSp macro="">
      <xdr:nvCxnSpPr>
        <xdr:cNvPr id="635" name="直線コネクタ 634"/>
        <xdr:cNvCxnSpPr/>
      </xdr:nvCxnSpPr>
      <xdr:spPr>
        <a:xfrm flipV="1">
          <a:off x="14592300" y="13589011"/>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6" name="フローチャート: 判断 635"/>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7" name="テキスト ボックス 636"/>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71284</xdr:rowOff>
    </xdr:from>
    <xdr:to>
      <xdr:col>76</xdr:col>
      <xdr:colOff>114300</xdr:colOff>
      <xdr:row>79</xdr:row>
      <xdr:rowOff>96887</xdr:rowOff>
    </xdr:to>
    <xdr:cxnSp macro="">
      <xdr:nvCxnSpPr>
        <xdr:cNvPr id="638" name="直線コネクタ 637"/>
        <xdr:cNvCxnSpPr/>
      </xdr:nvCxnSpPr>
      <xdr:spPr>
        <a:xfrm>
          <a:off x="13703300" y="1361583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9" name="フローチャート: 判断 638"/>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0" name="テキスト ボックス 639"/>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70565</xdr:rowOff>
    </xdr:from>
    <xdr:to>
      <xdr:col>71</xdr:col>
      <xdr:colOff>177800</xdr:colOff>
      <xdr:row>79</xdr:row>
      <xdr:rowOff>71284</xdr:rowOff>
    </xdr:to>
    <xdr:cxnSp macro="">
      <xdr:nvCxnSpPr>
        <xdr:cNvPr id="641" name="直線コネクタ 640"/>
        <xdr:cNvCxnSpPr/>
      </xdr:nvCxnSpPr>
      <xdr:spPr>
        <a:xfrm>
          <a:off x="12814300" y="13615115"/>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2" name="フローチャート: 判断 641"/>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3" name="テキスト ボックス 642"/>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4" name="フローチャート: 判断 643"/>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5" name="テキスト ボックス 644"/>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150535</xdr:rowOff>
    </xdr:from>
    <xdr:to>
      <xdr:col>85</xdr:col>
      <xdr:colOff>177800</xdr:colOff>
      <xdr:row>79</xdr:row>
      <xdr:rowOff>80685</xdr:rowOff>
    </xdr:to>
    <xdr:sp macro="" textlink="">
      <xdr:nvSpPr>
        <xdr:cNvPr id="651" name="楕円 650"/>
        <xdr:cNvSpPr/>
      </xdr:nvSpPr>
      <xdr:spPr>
        <a:xfrm>
          <a:off x="16268700" y="135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109912</xdr:rowOff>
    </xdr:from>
    <xdr:ext cx="469744" cy="259045"/>
    <xdr:sp macro="" textlink="">
      <xdr:nvSpPr>
        <xdr:cNvPr id="652" name="災害復旧費該当値テキスト"/>
        <xdr:cNvSpPr txBox="1"/>
      </xdr:nvSpPr>
      <xdr:spPr>
        <a:xfrm>
          <a:off x="16370300" y="133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165111</xdr:rowOff>
    </xdr:from>
    <xdr:to>
      <xdr:col>81</xdr:col>
      <xdr:colOff>101600</xdr:colOff>
      <xdr:row>79</xdr:row>
      <xdr:rowOff>95261</xdr:rowOff>
    </xdr:to>
    <xdr:sp macro="" textlink="">
      <xdr:nvSpPr>
        <xdr:cNvPr id="653" name="楕円 652"/>
        <xdr:cNvSpPr/>
      </xdr:nvSpPr>
      <xdr:spPr>
        <a:xfrm>
          <a:off x="15430500" y="135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111788</xdr:rowOff>
    </xdr:from>
    <xdr:ext cx="469744" cy="259045"/>
    <xdr:sp macro="" textlink="">
      <xdr:nvSpPr>
        <xdr:cNvPr id="654" name="テキスト ボックス 653"/>
        <xdr:cNvSpPr txBox="1"/>
      </xdr:nvSpPr>
      <xdr:spPr>
        <a:xfrm>
          <a:off x="15246428" y="133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46087</xdr:rowOff>
    </xdr:from>
    <xdr:to>
      <xdr:col>76</xdr:col>
      <xdr:colOff>165100</xdr:colOff>
      <xdr:row>79</xdr:row>
      <xdr:rowOff>147687</xdr:rowOff>
    </xdr:to>
    <xdr:sp macro="" textlink="">
      <xdr:nvSpPr>
        <xdr:cNvPr id="655" name="楕円 654"/>
        <xdr:cNvSpPr/>
      </xdr:nvSpPr>
      <xdr:spPr>
        <a:xfrm>
          <a:off x="14541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138814</xdr:rowOff>
    </xdr:from>
    <xdr:ext cx="378565" cy="259045"/>
    <xdr:sp macro="" textlink="">
      <xdr:nvSpPr>
        <xdr:cNvPr id="656" name="テキスト ボックス 655"/>
        <xdr:cNvSpPr txBox="1"/>
      </xdr:nvSpPr>
      <xdr:spPr>
        <a:xfrm>
          <a:off x="14403017" y="1368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20484</xdr:rowOff>
    </xdr:from>
    <xdr:to>
      <xdr:col>72</xdr:col>
      <xdr:colOff>38100</xdr:colOff>
      <xdr:row>79</xdr:row>
      <xdr:rowOff>122084</xdr:rowOff>
    </xdr:to>
    <xdr:sp macro="" textlink="">
      <xdr:nvSpPr>
        <xdr:cNvPr id="657" name="楕円 656"/>
        <xdr:cNvSpPr/>
      </xdr:nvSpPr>
      <xdr:spPr>
        <a:xfrm>
          <a:off x="13652500" y="135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113211</xdr:rowOff>
    </xdr:from>
    <xdr:ext cx="469744" cy="259045"/>
    <xdr:sp macro="" textlink="">
      <xdr:nvSpPr>
        <xdr:cNvPr id="658" name="テキスト ボックス 657"/>
        <xdr:cNvSpPr txBox="1"/>
      </xdr:nvSpPr>
      <xdr:spPr>
        <a:xfrm>
          <a:off x="13468428" y="136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19765</xdr:rowOff>
    </xdr:from>
    <xdr:to>
      <xdr:col>67</xdr:col>
      <xdr:colOff>101600</xdr:colOff>
      <xdr:row>79</xdr:row>
      <xdr:rowOff>121365</xdr:rowOff>
    </xdr:to>
    <xdr:sp macro="" textlink="">
      <xdr:nvSpPr>
        <xdr:cNvPr id="659" name="楕円 658"/>
        <xdr:cNvSpPr/>
      </xdr:nvSpPr>
      <xdr:spPr>
        <a:xfrm>
          <a:off x="12763500" y="13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137892</xdr:rowOff>
    </xdr:from>
    <xdr:ext cx="469744" cy="259045"/>
    <xdr:sp macro="" textlink="">
      <xdr:nvSpPr>
        <xdr:cNvPr id="660" name="テキスト ボックス 659"/>
        <xdr:cNvSpPr txBox="1"/>
      </xdr:nvSpPr>
      <xdr:spPr>
        <a:xfrm>
          <a:off x="12579428" y="1333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2" name="直線コネクタ 681"/>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3"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4" name="直線コネクタ 683"/>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5"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6" name="直線コネクタ 685"/>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9339</xdr:rowOff>
    </xdr:from>
    <xdr:to>
      <xdr:col>85</xdr:col>
      <xdr:colOff>127000</xdr:colOff>
      <xdr:row>98</xdr:row>
      <xdr:rowOff>11021</xdr:rowOff>
    </xdr:to>
    <xdr:cxnSp macro="">
      <xdr:nvCxnSpPr>
        <xdr:cNvPr id="687" name="直線コネクタ 686"/>
        <xdr:cNvCxnSpPr/>
      </xdr:nvCxnSpPr>
      <xdr:spPr>
        <a:xfrm>
          <a:off x="15481300" y="16811439"/>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8"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9" name="フローチャート: 判断 688"/>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7697</xdr:rowOff>
    </xdr:from>
    <xdr:to>
      <xdr:col>81</xdr:col>
      <xdr:colOff>50800</xdr:colOff>
      <xdr:row>98</xdr:row>
      <xdr:rowOff>9339</xdr:rowOff>
    </xdr:to>
    <xdr:cxnSp macro="">
      <xdr:nvCxnSpPr>
        <xdr:cNvPr id="690" name="直線コネクタ 689"/>
        <xdr:cNvCxnSpPr/>
      </xdr:nvCxnSpPr>
      <xdr:spPr>
        <a:xfrm>
          <a:off x="14592300" y="1680979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1" name="フローチャート: 判断 690"/>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2" name="テキスト ボックス 691"/>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7697</xdr:rowOff>
    </xdr:from>
    <xdr:to>
      <xdr:col>76</xdr:col>
      <xdr:colOff>114300</xdr:colOff>
      <xdr:row>98</xdr:row>
      <xdr:rowOff>20659</xdr:rowOff>
    </xdr:to>
    <xdr:cxnSp macro="">
      <xdr:nvCxnSpPr>
        <xdr:cNvPr id="693" name="直線コネクタ 692"/>
        <xdr:cNvCxnSpPr/>
      </xdr:nvCxnSpPr>
      <xdr:spPr>
        <a:xfrm flipV="1">
          <a:off x="13703300" y="16809797"/>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4" name="フローチャート: 判断 693"/>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5" name="テキスト ボックス 694"/>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20659</xdr:rowOff>
    </xdr:from>
    <xdr:to>
      <xdr:col>71</xdr:col>
      <xdr:colOff>177800</xdr:colOff>
      <xdr:row>98</xdr:row>
      <xdr:rowOff>26273</xdr:rowOff>
    </xdr:to>
    <xdr:cxnSp macro="">
      <xdr:nvCxnSpPr>
        <xdr:cNvPr id="696" name="直線コネクタ 695"/>
        <xdr:cNvCxnSpPr/>
      </xdr:nvCxnSpPr>
      <xdr:spPr>
        <a:xfrm flipV="1">
          <a:off x="12814300" y="1682275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7" name="フローチャート: 判断 696"/>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8" name="テキスト ボックス 697"/>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9" name="フローチャート: 判断 698"/>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0" name="テキスト ボックス 699"/>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131671</xdr:rowOff>
    </xdr:from>
    <xdr:to>
      <xdr:col>85</xdr:col>
      <xdr:colOff>177800</xdr:colOff>
      <xdr:row>98</xdr:row>
      <xdr:rowOff>61821</xdr:rowOff>
    </xdr:to>
    <xdr:sp macro="" textlink="">
      <xdr:nvSpPr>
        <xdr:cNvPr id="706" name="楕円 705"/>
        <xdr:cNvSpPr/>
      </xdr:nvSpPr>
      <xdr:spPr>
        <a:xfrm>
          <a:off x="16268700" y="167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46598</xdr:rowOff>
    </xdr:from>
    <xdr:ext cx="534377" cy="259045"/>
    <xdr:sp macro="" textlink="">
      <xdr:nvSpPr>
        <xdr:cNvPr id="707" name="公債費該当値テキスト"/>
        <xdr:cNvSpPr txBox="1"/>
      </xdr:nvSpPr>
      <xdr:spPr>
        <a:xfrm>
          <a:off x="16370300" y="166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129989</xdr:rowOff>
    </xdr:from>
    <xdr:to>
      <xdr:col>81</xdr:col>
      <xdr:colOff>101600</xdr:colOff>
      <xdr:row>98</xdr:row>
      <xdr:rowOff>60139</xdr:rowOff>
    </xdr:to>
    <xdr:sp macro="" textlink="">
      <xdr:nvSpPr>
        <xdr:cNvPr id="708" name="楕円 707"/>
        <xdr:cNvSpPr/>
      </xdr:nvSpPr>
      <xdr:spPr>
        <a:xfrm>
          <a:off x="15430500" y="16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51266</xdr:rowOff>
    </xdr:from>
    <xdr:ext cx="534377" cy="259045"/>
    <xdr:sp macro="" textlink="">
      <xdr:nvSpPr>
        <xdr:cNvPr id="709" name="テキスト ボックス 708"/>
        <xdr:cNvSpPr txBox="1"/>
      </xdr:nvSpPr>
      <xdr:spPr>
        <a:xfrm>
          <a:off x="15214111" y="168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128347</xdr:rowOff>
    </xdr:from>
    <xdr:to>
      <xdr:col>76</xdr:col>
      <xdr:colOff>165100</xdr:colOff>
      <xdr:row>98</xdr:row>
      <xdr:rowOff>58497</xdr:rowOff>
    </xdr:to>
    <xdr:sp macro="" textlink="">
      <xdr:nvSpPr>
        <xdr:cNvPr id="710" name="楕円 709"/>
        <xdr:cNvSpPr/>
      </xdr:nvSpPr>
      <xdr:spPr>
        <a:xfrm>
          <a:off x="14541500" y="16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49624</xdr:rowOff>
    </xdr:from>
    <xdr:ext cx="534377" cy="259045"/>
    <xdr:sp macro="" textlink="">
      <xdr:nvSpPr>
        <xdr:cNvPr id="711" name="テキスト ボックス 710"/>
        <xdr:cNvSpPr txBox="1"/>
      </xdr:nvSpPr>
      <xdr:spPr>
        <a:xfrm>
          <a:off x="14325111" y="168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141309</xdr:rowOff>
    </xdr:from>
    <xdr:to>
      <xdr:col>72</xdr:col>
      <xdr:colOff>38100</xdr:colOff>
      <xdr:row>98</xdr:row>
      <xdr:rowOff>71459</xdr:rowOff>
    </xdr:to>
    <xdr:sp macro="" textlink="">
      <xdr:nvSpPr>
        <xdr:cNvPr id="712" name="楕円 711"/>
        <xdr:cNvSpPr/>
      </xdr:nvSpPr>
      <xdr:spPr>
        <a:xfrm>
          <a:off x="13652500" y="167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62586</xdr:rowOff>
    </xdr:from>
    <xdr:ext cx="534377" cy="259045"/>
    <xdr:sp macro="" textlink="">
      <xdr:nvSpPr>
        <xdr:cNvPr id="713" name="テキスト ボックス 712"/>
        <xdr:cNvSpPr txBox="1"/>
      </xdr:nvSpPr>
      <xdr:spPr>
        <a:xfrm>
          <a:off x="13436111" y="168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146923</xdr:rowOff>
    </xdr:from>
    <xdr:to>
      <xdr:col>67</xdr:col>
      <xdr:colOff>101600</xdr:colOff>
      <xdr:row>98</xdr:row>
      <xdr:rowOff>77073</xdr:rowOff>
    </xdr:to>
    <xdr:sp macro="" textlink="">
      <xdr:nvSpPr>
        <xdr:cNvPr id="714" name="楕円 713"/>
        <xdr:cNvSpPr/>
      </xdr:nvSpPr>
      <xdr:spPr>
        <a:xfrm>
          <a:off x="12763500" y="167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68200</xdr:rowOff>
    </xdr:from>
    <xdr:ext cx="534377" cy="259045"/>
    <xdr:sp macro="" textlink="">
      <xdr:nvSpPr>
        <xdr:cNvPr id="715" name="テキスト ボックス 714"/>
        <xdr:cNvSpPr txBox="1"/>
      </xdr:nvSpPr>
      <xdr:spPr>
        <a:xfrm>
          <a:off x="12547111" y="1687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7" name="直線コネクタ 736"/>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8"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0"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1" name="直線コネクタ 740"/>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3"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4" name="フローチャート: 判断 743"/>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6" name="フローチャート: 判断 745"/>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7" name="テキスト ボックス 746"/>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9" name="フローチャート: 判断 74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0" name="テキスト ボックス 749"/>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2" name="フローチャート: 判断 751"/>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3" name="テキスト ボックス 752"/>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4" name="フローチャート: 判断 753"/>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5" name="テキスト ボックス 754"/>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2"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べて、民生費がかなり低い水準で推移しているのは、民間保育所に係る扶助費が低いことによるものであると思われる。また、町域の大部分を山林と住宅が占めており、大規模な法人もないことなどから、労働費、農林水産業費、商工費もかなり低い水準で推移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消防費の平成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額が類似団体内平均値と比べて突出しているのは、地域防災行政無線を整備したことによるものである。教育費に関しては、町内の児童生徒数の減少などにより低い水準で推移しているが、令和元年度にスポーツセンターシートスや小学校の空調設備を整備したことにより、決算額が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今後は高齢化に伴い、医療・福祉関係の社会保障費が増加傾向にあり、民生費の増加が見込まれる。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令和元年度は町税の減少に加えて、退職手当や医療費などの社会保障費が増加したことにより、財政調整基金残高が減少した。結果、実質単年度収支がマイナスとなった。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少子高齢化と人口減少により、町税の減少傾向はこれからも続くため、普通交付税や交付金などの金額次第で収支が左右される状況が続くと考えられる。そのため、人口増加策など安定した収入増加策と歳出削減策を継続することが、今後の課題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本町の特別会計は全ての会計において黒字の状態が続いているが、一般会計からの繰入金で黒字を維持している状況である。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本町は面積の大部分を山間部が占めており、家々が点在する集落も多い。結果として</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戸あたりの下水道管路延長が比較的長くなり、施設の整備費や維持管理費が高くなる傾向にある。施設整備費などの軽減を図るため、施設の損傷や劣化が進行する前に適切な対策を行い、施設維持管理費にかかる総額を抑えていく必要があ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また、本町では高齢化が急速に進む傾向にあり、それに伴い、今後も医療給付費や介護給付費などが増加する傾向にある。繰出金の軽減を図るため、疾病予防と健康増進、介護予防を推進する施策を考えていく必要があ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その他会計（黒字）欄は、令和元年度に大阪広域水道企業団と統合したため、平成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年度までの水道事業会計の内容が表示されています。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5toyon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59.5</v>
          </cell>
          <cell r="CF53">
            <v>61.1</v>
          </cell>
        </row>
        <row r="55">
          <cell r="AN55" t="str">
            <v>類似団体内平均値</v>
          </cell>
          <cell r="BX55">
            <v>32.9</v>
          </cell>
          <cell r="CF55">
            <v>28.5</v>
          </cell>
        </row>
        <row r="57">
          <cell r="BX57">
            <v>57</v>
          </cell>
          <cell r="CF57">
            <v>59.7</v>
          </cell>
        </row>
        <row r="72">
          <cell r="BP72" t="str">
            <v>H27</v>
          </cell>
          <cell r="BX72" t="str">
            <v>H28</v>
          </cell>
          <cell r="CF72" t="str">
            <v>H29</v>
          </cell>
          <cell r="CN72" t="str">
            <v>H30</v>
          </cell>
          <cell r="CV72" t="str">
            <v>R01</v>
          </cell>
        </row>
        <row r="73">
          <cell r="AN73" t="str">
            <v>当該団体値</v>
          </cell>
          <cell r="BP73">
            <v>6.2</v>
          </cell>
        </row>
        <row r="75">
          <cell r="BP75">
            <v>5.8</v>
          </cell>
          <cell r="BX75">
            <v>5.6</v>
          </cell>
          <cell r="CF75">
            <v>6.2</v>
          </cell>
          <cell r="CN75">
            <v>6.7</v>
          </cell>
          <cell r="CV75">
            <v>6.5</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10" t="s">
        <v>76</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1"/>
      <c r="DK1" s="181"/>
      <c r="DL1" s="181"/>
      <c r="DM1" s="181"/>
      <c r="DN1" s="181"/>
      <c r="DO1" s="181"/>
    </row>
    <row r="2" spans="1:119" ht="24.75" thickBot="1" x14ac:dyDescent="0.2">
      <c r="A2" s="180"/>
      <c r="B2" s="183" t="s">
        <v>77</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11" t="s">
        <v>78</v>
      </c>
      <c r="C3" s="612"/>
      <c r="D3" s="612"/>
      <c r="E3" s="613"/>
      <c r="F3" s="613"/>
      <c r="G3" s="613"/>
      <c r="H3" s="613"/>
      <c r="I3" s="613"/>
      <c r="J3" s="613"/>
      <c r="K3" s="613"/>
      <c r="L3" s="613" t="s">
        <v>79</v>
      </c>
      <c r="M3" s="613"/>
      <c r="N3" s="613"/>
      <c r="O3" s="613"/>
      <c r="P3" s="613"/>
      <c r="Q3" s="613"/>
      <c r="R3" s="616"/>
      <c r="S3" s="616"/>
      <c r="T3" s="616"/>
      <c r="U3" s="616"/>
      <c r="V3" s="617"/>
      <c r="W3" s="507" t="s">
        <v>80</v>
      </c>
      <c r="X3" s="508"/>
      <c r="Y3" s="508"/>
      <c r="Z3" s="508"/>
      <c r="AA3" s="508"/>
      <c r="AB3" s="612"/>
      <c r="AC3" s="616" t="s">
        <v>81</v>
      </c>
      <c r="AD3" s="508"/>
      <c r="AE3" s="508"/>
      <c r="AF3" s="508"/>
      <c r="AG3" s="508"/>
      <c r="AH3" s="508"/>
      <c r="AI3" s="508"/>
      <c r="AJ3" s="508"/>
      <c r="AK3" s="508"/>
      <c r="AL3" s="578"/>
      <c r="AM3" s="507" t="s">
        <v>82</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83</v>
      </c>
      <c r="BO3" s="508"/>
      <c r="BP3" s="508"/>
      <c r="BQ3" s="508"/>
      <c r="BR3" s="508"/>
      <c r="BS3" s="508"/>
      <c r="BT3" s="508"/>
      <c r="BU3" s="578"/>
      <c r="BV3" s="507" t="s">
        <v>84</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85</v>
      </c>
      <c r="CU3" s="508"/>
      <c r="CV3" s="508"/>
      <c r="CW3" s="508"/>
      <c r="CX3" s="508"/>
      <c r="CY3" s="508"/>
      <c r="CZ3" s="508"/>
      <c r="DA3" s="578"/>
      <c r="DB3" s="507" t="s">
        <v>86</v>
      </c>
      <c r="DC3" s="508"/>
      <c r="DD3" s="508"/>
      <c r="DE3" s="508"/>
      <c r="DF3" s="508"/>
      <c r="DG3" s="508"/>
      <c r="DH3" s="508"/>
      <c r="DI3" s="578"/>
      <c r="DJ3" s="180"/>
      <c r="DK3" s="180"/>
      <c r="DL3" s="180"/>
      <c r="DM3" s="180"/>
      <c r="DN3" s="180"/>
      <c r="DO3" s="180"/>
    </row>
    <row r="4" spans="1:119" ht="18.75" customHeight="1" x14ac:dyDescent="0.15">
      <c r="A4" s="181"/>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87</v>
      </c>
      <c r="AZ4" s="421"/>
      <c r="BA4" s="421"/>
      <c r="BB4" s="421"/>
      <c r="BC4" s="421"/>
      <c r="BD4" s="421"/>
      <c r="BE4" s="421"/>
      <c r="BF4" s="421"/>
      <c r="BG4" s="421"/>
      <c r="BH4" s="421"/>
      <c r="BI4" s="421"/>
      <c r="BJ4" s="421"/>
      <c r="BK4" s="421"/>
      <c r="BL4" s="421"/>
      <c r="BM4" s="422"/>
      <c r="BN4" s="423">
        <v>7075611</v>
      </c>
      <c r="BO4" s="424"/>
      <c r="BP4" s="424"/>
      <c r="BQ4" s="424"/>
      <c r="BR4" s="424"/>
      <c r="BS4" s="424"/>
      <c r="BT4" s="424"/>
      <c r="BU4" s="425"/>
      <c r="BV4" s="423">
        <v>6664884</v>
      </c>
      <c r="BW4" s="424"/>
      <c r="BX4" s="424"/>
      <c r="BY4" s="424"/>
      <c r="BZ4" s="424"/>
      <c r="CA4" s="424"/>
      <c r="CB4" s="424"/>
      <c r="CC4" s="425"/>
      <c r="CD4" s="604" t="s">
        <v>88</v>
      </c>
      <c r="CE4" s="605"/>
      <c r="CF4" s="605"/>
      <c r="CG4" s="605"/>
      <c r="CH4" s="605"/>
      <c r="CI4" s="605"/>
      <c r="CJ4" s="605"/>
      <c r="CK4" s="605"/>
      <c r="CL4" s="605"/>
      <c r="CM4" s="605"/>
      <c r="CN4" s="605"/>
      <c r="CO4" s="605"/>
      <c r="CP4" s="605"/>
      <c r="CQ4" s="605"/>
      <c r="CR4" s="605"/>
      <c r="CS4" s="606"/>
      <c r="CT4" s="607">
        <v>1.4</v>
      </c>
      <c r="CU4" s="608"/>
      <c r="CV4" s="608"/>
      <c r="CW4" s="608"/>
      <c r="CX4" s="608"/>
      <c r="CY4" s="608"/>
      <c r="CZ4" s="608"/>
      <c r="DA4" s="609"/>
      <c r="DB4" s="607">
        <v>1</v>
      </c>
      <c r="DC4" s="608"/>
      <c r="DD4" s="608"/>
      <c r="DE4" s="608"/>
      <c r="DF4" s="608"/>
      <c r="DG4" s="608"/>
      <c r="DH4" s="608"/>
      <c r="DI4" s="609"/>
      <c r="DJ4" s="180"/>
      <c r="DK4" s="180"/>
      <c r="DL4" s="180"/>
      <c r="DM4" s="180"/>
      <c r="DN4" s="180"/>
      <c r="DO4" s="180"/>
    </row>
    <row r="5" spans="1:119" ht="18.75" customHeight="1" x14ac:dyDescent="0.15">
      <c r="A5" s="181"/>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89</v>
      </c>
      <c r="AN5" s="402"/>
      <c r="AO5" s="402"/>
      <c r="AP5" s="402"/>
      <c r="AQ5" s="402"/>
      <c r="AR5" s="402"/>
      <c r="AS5" s="402"/>
      <c r="AT5" s="403"/>
      <c r="AU5" s="485" t="s">
        <v>90</v>
      </c>
      <c r="AV5" s="486"/>
      <c r="AW5" s="486"/>
      <c r="AX5" s="486"/>
      <c r="AY5" s="408" t="s">
        <v>91</v>
      </c>
      <c r="AZ5" s="409"/>
      <c r="BA5" s="409"/>
      <c r="BB5" s="409"/>
      <c r="BC5" s="409"/>
      <c r="BD5" s="409"/>
      <c r="BE5" s="409"/>
      <c r="BF5" s="409"/>
      <c r="BG5" s="409"/>
      <c r="BH5" s="409"/>
      <c r="BI5" s="409"/>
      <c r="BJ5" s="409"/>
      <c r="BK5" s="409"/>
      <c r="BL5" s="409"/>
      <c r="BM5" s="410"/>
      <c r="BN5" s="428">
        <v>6934525</v>
      </c>
      <c r="BO5" s="429"/>
      <c r="BP5" s="429"/>
      <c r="BQ5" s="429"/>
      <c r="BR5" s="429"/>
      <c r="BS5" s="429"/>
      <c r="BT5" s="429"/>
      <c r="BU5" s="430"/>
      <c r="BV5" s="428">
        <v>6387728</v>
      </c>
      <c r="BW5" s="429"/>
      <c r="BX5" s="429"/>
      <c r="BY5" s="429"/>
      <c r="BZ5" s="429"/>
      <c r="CA5" s="429"/>
      <c r="CB5" s="429"/>
      <c r="CC5" s="430"/>
      <c r="CD5" s="437" t="s">
        <v>92</v>
      </c>
      <c r="CE5" s="438"/>
      <c r="CF5" s="438"/>
      <c r="CG5" s="438"/>
      <c r="CH5" s="438"/>
      <c r="CI5" s="438"/>
      <c r="CJ5" s="438"/>
      <c r="CK5" s="438"/>
      <c r="CL5" s="438"/>
      <c r="CM5" s="438"/>
      <c r="CN5" s="438"/>
      <c r="CO5" s="438"/>
      <c r="CP5" s="438"/>
      <c r="CQ5" s="438"/>
      <c r="CR5" s="438"/>
      <c r="CS5" s="439"/>
      <c r="CT5" s="398">
        <v>104.2</v>
      </c>
      <c r="CU5" s="399"/>
      <c r="CV5" s="399"/>
      <c r="CW5" s="399"/>
      <c r="CX5" s="399"/>
      <c r="CY5" s="399"/>
      <c r="CZ5" s="399"/>
      <c r="DA5" s="400"/>
      <c r="DB5" s="398">
        <v>101.2</v>
      </c>
      <c r="DC5" s="399"/>
      <c r="DD5" s="399"/>
      <c r="DE5" s="399"/>
      <c r="DF5" s="399"/>
      <c r="DG5" s="399"/>
      <c r="DH5" s="399"/>
      <c r="DI5" s="400"/>
      <c r="DJ5" s="180"/>
      <c r="DK5" s="180"/>
      <c r="DL5" s="180"/>
      <c r="DM5" s="180"/>
      <c r="DN5" s="180"/>
      <c r="DO5" s="180"/>
    </row>
    <row r="6" spans="1:119" ht="18.75" customHeight="1" x14ac:dyDescent="0.15">
      <c r="A6" s="181"/>
      <c r="B6" s="584" t="s">
        <v>93</v>
      </c>
      <c r="C6" s="442"/>
      <c r="D6" s="442"/>
      <c r="E6" s="585"/>
      <c r="F6" s="585"/>
      <c r="G6" s="585"/>
      <c r="H6" s="585"/>
      <c r="I6" s="585"/>
      <c r="J6" s="585"/>
      <c r="K6" s="585"/>
      <c r="L6" s="585" t="s">
        <v>94</v>
      </c>
      <c r="M6" s="585"/>
      <c r="N6" s="585"/>
      <c r="O6" s="585"/>
      <c r="P6" s="585"/>
      <c r="Q6" s="585"/>
      <c r="R6" s="466"/>
      <c r="S6" s="466"/>
      <c r="T6" s="466"/>
      <c r="U6" s="466"/>
      <c r="V6" s="591"/>
      <c r="W6" s="519" t="s">
        <v>95</v>
      </c>
      <c r="X6" s="441"/>
      <c r="Y6" s="441"/>
      <c r="Z6" s="441"/>
      <c r="AA6" s="441"/>
      <c r="AB6" s="442"/>
      <c r="AC6" s="596" t="s">
        <v>96</v>
      </c>
      <c r="AD6" s="597"/>
      <c r="AE6" s="597"/>
      <c r="AF6" s="597"/>
      <c r="AG6" s="597"/>
      <c r="AH6" s="597"/>
      <c r="AI6" s="597"/>
      <c r="AJ6" s="597"/>
      <c r="AK6" s="597"/>
      <c r="AL6" s="598"/>
      <c r="AM6" s="497" t="s">
        <v>97</v>
      </c>
      <c r="AN6" s="402"/>
      <c r="AO6" s="402"/>
      <c r="AP6" s="402"/>
      <c r="AQ6" s="402"/>
      <c r="AR6" s="402"/>
      <c r="AS6" s="402"/>
      <c r="AT6" s="403"/>
      <c r="AU6" s="485" t="s">
        <v>98</v>
      </c>
      <c r="AV6" s="486"/>
      <c r="AW6" s="486"/>
      <c r="AX6" s="486"/>
      <c r="AY6" s="408" t="s">
        <v>99</v>
      </c>
      <c r="AZ6" s="409"/>
      <c r="BA6" s="409"/>
      <c r="BB6" s="409"/>
      <c r="BC6" s="409"/>
      <c r="BD6" s="409"/>
      <c r="BE6" s="409"/>
      <c r="BF6" s="409"/>
      <c r="BG6" s="409"/>
      <c r="BH6" s="409"/>
      <c r="BI6" s="409"/>
      <c r="BJ6" s="409"/>
      <c r="BK6" s="409"/>
      <c r="BL6" s="409"/>
      <c r="BM6" s="410"/>
      <c r="BN6" s="428">
        <v>141086</v>
      </c>
      <c r="BO6" s="429"/>
      <c r="BP6" s="429"/>
      <c r="BQ6" s="429"/>
      <c r="BR6" s="429"/>
      <c r="BS6" s="429"/>
      <c r="BT6" s="429"/>
      <c r="BU6" s="430"/>
      <c r="BV6" s="428">
        <v>277156</v>
      </c>
      <c r="BW6" s="429"/>
      <c r="BX6" s="429"/>
      <c r="BY6" s="429"/>
      <c r="BZ6" s="429"/>
      <c r="CA6" s="429"/>
      <c r="CB6" s="429"/>
      <c r="CC6" s="430"/>
      <c r="CD6" s="437" t="s">
        <v>100</v>
      </c>
      <c r="CE6" s="438"/>
      <c r="CF6" s="438"/>
      <c r="CG6" s="438"/>
      <c r="CH6" s="438"/>
      <c r="CI6" s="438"/>
      <c r="CJ6" s="438"/>
      <c r="CK6" s="438"/>
      <c r="CL6" s="438"/>
      <c r="CM6" s="438"/>
      <c r="CN6" s="438"/>
      <c r="CO6" s="438"/>
      <c r="CP6" s="438"/>
      <c r="CQ6" s="438"/>
      <c r="CR6" s="438"/>
      <c r="CS6" s="439"/>
      <c r="CT6" s="581">
        <v>109.7</v>
      </c>
      <c r="CU6" s="582"/>
      <c r="CV6" s="582"/>
      <c r="CW6" s="582"/>
      <c r="CX6" s="582"/>
      <c r="CY6" s="582"/>
      <c r="CZ6" s="582"/>
      <c r="DA6" s="583"/>
      <c r="DB6" s="581">
        <v>108</v>
      </c>
      <c r="DC6" s="582"/>
      <c r="DD6" s="582"/>
      <c r="DE6" s="582"/>
      <c r="DF6" s="582"/>
      <c r="DG6" s="582"/>
      <c r="DH6" s="582"/>
      <c r="DI6" s="583"/>
      <c r="DJ6" s="180"/>
      <c r="DK6" s="180"/>
      <c r="DL6" s="180"/>
      <c r="DM6" s="180"/>
      <c r="DN6" s="180"/>
      <c r="DO6" s="180"/>
    </row>
    <row r="7" spans="1:119" ht="18.75" customHeight="1" x14ac:dyDescent="0.15">
      <c r="A7" s="181"/>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101</v>
      </c>
      <c r="AN7" s="402"/>
      <c r="AO7" s="402"/>
      <c r="AP7" s="402"/>
      <c r="AQ7" s="402"/>
      <c r="AR7" s="402"/>
      <c r="AS7" s="402"/>
      <c r="AT7" s="403"/>
      <c r="AU7" s="485" t="s">
        <v>90</v>
      </c>
      <c r="AV7" s="486"/>
      <c r="AW7" s="486"/>
      <c r="AX7" s="486"/>
      <c r="AY7" s="408" t="s">
        <v>102</v>
      </c>
      <c r="AZ7" s="409"/>
      <c r="BA7" s="409"/>
      <c r="BB7" s="409"/>
      <c r="BC7" s="409"/>
      <c r="BD7" s="409"/>
      <c r="BE7" s="409"/>
      <c r="BF7" s="409"/>
      <c r="BG7" s="409"/>
      <c r="BH7" s="409"/>
      <c r="BI7" s="409"/>
      <c r="BJ7" s="409"/>
      <c r="BK7" s="409"/>
      <c r="BL7" s="409"/>
      <c r="BM7" s="410"/>
      <c r="BN7" s="428">
        <v>76166</v>
      </c>
      <c r="BO7" s="429"/>
      <c r="BP7" s="429"/>
      <c r="BQ7" s="429"/>
      <c r="BR7" s="429"/>
      <c r="BS7" s="429"/>
      <c r="BT7" s="429"/>
      <c r="BU7" s="430"/>
      <c r="BV7" s="428">
        <v>230127</v>
      </c>
      <c r="BW7" s="429"/>
      <c r="BX7" s="429"/>
      <c r="BY7" s="429"/>
      <c r="BZ7" s="429"/>
      <c r="CA7" s="429"/>
      <c r="CB7" s="429"/>
      <c r="CC7" s="430"/>
      <c r="CD7" s="437" t="s">
        <v>103</v>
      </c>
      <c r="CE7" s="438"/>
      <c r="CF7" s="438"/>
      <c r="CG7" s="438"/>
      <c r="CH7" s="438"/>
      <c r="CI7" s="438"/>
      <c r="CJ7" s="438"/>
      <c r="CK7" s="438"/>
      <c r="CL7" s="438"/>
      <c r="CM7" s="438"/>
      <c r="CN7" s="438"/>
      <c r="CO7" s="438"/>
      <c r="CP7" s="438"/>
      <c r="CQ7" s="438"/>
      <c r="CR7" s="438"/>
      <c r="CS7" s="439"/>
      <c r="CT7" s="428">
        <v>4517998</v>
      </c>
      <c r="CU7" s="429"/>
      <c r="CV7" s="429"/>
      <c r="CW7" s="429"/>
      <c r="CX7" s="429"/>
      <c r="CY7" s="429"/>
      <c r="CZ7" s="429"/>
      <c r="DA7" s="430"/>
      <c r="DB7" s="428">
        <v>4522321</v>
      </c>
      <c r="DC7" s="429"/>
      <c r="DD7" s="429"/>
      <c r="DE7" s="429"/>
      <c r="DF7" s="429"/>
      <c r="DG7" s="429"/>
      <c r="DH7" s="429"/>
      <c r="DI7" s="430"/>
      <c r="DJ7" s="180"/>
      <c r="DK7" s="180"/>
      <c r="DL7" s="180"/>
      <c r="DM7" s="180"/>
      <c r="DN7" s="180"/>
      <c r="DO7" s="180"/>
    </row>
    <row r="8" spans="1:119" ht="18.75" customHeight="1" thickBot="1" x14ac:dyDescent="0.2">
      <c r="A8" s="181"/>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104</v>
      </c>
      <c r="AN8" s="402"/>
      <c r="AO8" s="402"/>
      <c r="AP8" s="402"/>
      <c r="AQ8" s="402"/>
      <c r="AR8" s="402"/>
      <c r="AS8" s="402"/>
      <c r="AT8" s="403"/>
      <c r="AU8" s="485" t="s">
        <v>105</v>
      </c>
      <c r="AV8" s="486"/>
      <c r="AW8" s="486"/>
      <c r="AX8" s="486"/>
      <c r="AY8" s="408" t="s">
        <v>106</v>
      </c>
      <c r="AZ8" s="409"/>
      <c r="BA8" s="409"/>
      <c r="BB8" s="409"/>
      <c r="BC8" s="409"/>
      <c r="BD8" s="409"/>
      <c r="BE8" s="409"/>
      <c r="BF8" s="409"/>
      <c r="BG8" s="409"/>
      <c r="BH8" s="409"/>
      <c r="BI8" s="409"/>
      <c r="BJ8" s="409"/>
      <c r="BK8" s="409"/>
      <c r="BL8" s="409"/>
      <c r="BM8" s="410"/>
      <c r="BN8" s="428">
        <v>64920</v>
      </c>
      <c r="BO8" s="429"/>
      <c r="BP8" s="429"/>
      <c r="BQ8" s="429"/>
      <c r="BR8" s="429"/>
      <c r="BS8" s="429"/>
      <c r="BT8" s="429"/>
      <c r="BU8" s="430"/>
      <c r="BV8" s="428">
        <v>47029</v>
      </c>
      <c r="BW8" s="429"/>
      <c r="BX8" s="429"/>
      <c r="BY8" s="429"/>
      <c r="BZ8" s="429"/>
      <c r="CA8" s="429"/>
      <c r="CB8" s="429"/>
      <c r="CC8" s="430"/>
      <c r="CD8" s="437" t="s">
        <v>107</v>
      </c>
      <c r="CE8" s="438"/>
      <c r="CF8" s="438"/>
      <c r="CG8" s="438"/>
      <c r="CH8" s="438"/>
      <c r="CI8" s="438"/>
      <c r="CJ8" s="438"/>
      <c r="CK8" s="438"/>
      <c r="CL8" s="438"/>
      <c r="CM8" s="438"/>
      <c r="CN8" s="438"/>
      <c r="CO8" s="438"/>
      <c r="CP8" s="438"/>
      <c r="CQ8" s="438"/>
      <c r="CR8" s="438"/>
      <c r="CS8" s="439"/>
      <c r="CT8" s="541">
        <v>0.47</v>
      </c>
      <c r="CU8" s="542"/>
      <c r="CV8" s="542"/>
      <c r="CW8" s="542"/>
      <c r="CX8" s="542"/>
      <c r="CY8" s="542"/>
      <c r="CZ8" s="542"/>
      <c r="DA8" s="543"/>
      <c r="DB8" s="541">
        <v>0.49</v>
      </c>
      <c r="DC8" s="542"/>
      <c r="DD8" s="542"/>
      <c r="DE8" s="542"/>
      <c r="DF8" s="542"/>
      <c r="DG8" s="542"/>
      <c r="DH8" s="542"/>
      <c r="DI8" s="543"/>
      <c r="DJ8" s="180"/>
      <c r="DK8" s="180"/>
      <c r="DL8" s="180"/>
      <c r="DM8" s="180"/>
      <c r="DN8" s="180"/>
      <c r="DO8" s="180"/>
    </row>
    <row r="9" spans="1:119" ht="18.75" customHeight="1" thickBot="1" x14ac:dyDescent="0.2">
      <c r="A9" s="181"/>
      <c r="B9" s="570" t="s">
        <v>108</v>
      </c>
      <c r="C9" s="571"/>
      <c r="D9" s="571"/>
      <c r="E9" s="571"/>
      <c r="F9" s="571"/>
      <c r="G9" s="571"/>
      <c r="H9" s="571"/>
      <c r="I9" s="571"/>
      <c r="J9" s="571"/>
      <c r="K9" s="491"/>
      <c r="L9" s="572" t="s">
        <v>109</v>
      </c>
      <c r="M9" s="573"/>
      <c r="N9" s="573"/>
      <c r="O9" s="573"/>
      <c r="P9" s="573"/>
      <c r="Q9" s="574"/>
      <c r="R9" s="575">
        <v>19934</v>
      </c>
      <c r="S9" s="576"/>
      <c r="T9" s="576"/>
      <c r="U9" s="576"/>
      <c r="V9" s="577"/>
      <c r="W9" s="507" t="s">
        <v>110</v>
      </c>
      <c r="X9" s="508"/>
      <c r="Y9" s="508"/>
      <c r="Z9" s="508"/>
      <c r="AA9" s="508"/>
      <c r="AB9" s="508"/>
      <c r="AC9" s="508"/>
      <c r="AD9" s="508"/>
      <c r="AE9" s="508"/>
      <c r="AF9" s="508"/>
      <c r="AG9" s="508"/>
      <c r="AH9" s="508"/>
      <c r="AI9" s="508"/>
      <c r="AJ9" s="508"/>
      <c r="AK9" s="508"/>
      <c r="AL9" s="578"/>
      <c r="AM9" s="497" t="s">
        <v>111</v>
      </c>
      <c r="AN9" s="402"/>
      <c r="AO9" s="402"/>
      <c r="AP9" s="402"/>
      <c r="AQ9" s="402"/>
      <c r="AR9" s="402"/>
      <c r="AS9" s="402"/>
      <c r="AT9" s="403"/>
      <c r="AU9" s="485" t="s">
        <v>90</v>
      </c>
      <c r="AV9" s="486"/>
      <c r="AW9" s="486"/>
      <c r="AX9" s="486"/>
      <c r="AY9" s="408" t="s">
        <v>112</v>
      </c>
      <c r="AZ9" s="409"/>
      <c r="BA9" s="409"/>
      <c r="BB9" s="409"/>
      <c r="BC9" s="409"/>
      <c r="BD9" s="409"/>
      <c r="BE9" s="409"/>
      <c r="BF9" s="409"/>
      <c r="BG9" s="409"/>
      <c r="BH9" s="409"/>
      <c r="BI9" s="409"/>
      <c r="BJ9" s="409"/>
      <c r="BK9" s="409"/>
      <c r="BL9" s="409"/>
      <c r="BM9" s="410"/>
      <c r="BN9" s="428">
        <v>17891</v>
      </c>
      <c r="BO9" s="429"/>
      <c r="BP9" s="429"/>
      <c r="BQ9" s="429"/>
      <c r="BR9" s="429"/>
      <c r="BS9" s="429"/>
      <c r="BT9" s="429"/>
      <c r="BU9" s="430"/>
      <c r="BV9" s="428">
        <v>-92489</v>
      </c>
      <c r="BW9" s="429"/>
      <c r="BX9" s="429"/>
      <c r="BY9" s="429"/>
      <c r="BZ9" s="429"/>
      <c r="CA9" s="429"/>
      <c r="CB9" s="429"/>
      <c r="CC9" s="430"/>
      <c r="CD9" s="437" t="s">
        <v>113</v>
      </c>
      <c r="CE9" s="438"/>
      <c r="CF9" s="438"/>
      <c r="CG9" s="438"/>
      <c r="CH9" s="438"/>
      <c r="CI9" s="438"/>
      <c r="CJ9" s="438"/>
      <c r="CK9" s="438"/>
      <c r="CL9" s="438"/>
      <c r="CM9" s="438"/>
      <c r="CN9" s="438"/>
      <c r="CO9" s="438"/>
      <c r="CP9" s="438"/>
      <c r="CQ9" s="438"/>
      <c r="CR9" s="438"/>
      <c r="CS9" s="439"/>
      <c r="CT9" s="398">
        <v>10.1</v>
      </c>
      <c r="CU9" s="399"/>
      <c r="CV9" s="399"/>
      <c r="CW9" s="399"/>
      <c r="CX9" s="399"/>
      <c r="CY9" s="399"/>
      <c r="CZ9" s="399"/>
      <c r="DA9" s="400"/>
      <c r="DB9" s="398">
        <v>10.199999999999999</v>
      </c>
      <c r="DC9" s="399"/>
      <c r="DD9" s="399"/>
      <c r="DE9" s="399"/>
      <c r="DF9" s="399"/>
      <c r="DG9" s="399"/>
      <c r="DH9" s="399"/>
      <c r="DI9" s="400"/>
      <c r="DJ9" s="180"/>
      <c r="DK9" s="180"/>
      <c r="DL9" s="180"/>
      <c r="DM9" s="180"/>
      <c r="DN9" s="180"/>
      <c r="DO9" s="180"/>
    </row>
    <row r="10" spans="1:119" ht="18.75" customHeight="1" thickBot="1" x14ac:dyDescent="0.2">
      <c r="A10" s="181"/>
      <c r="B10" s="570"/>
      <c r="C10" s="571"/>
      <c r="D10" s="571"/>
      <c r="E10" s="571"/>
      <c r="F10" s="571"/>
      <c r="G10" s="571"/>
      <c r="H10" s="571"/>
      <c r="I10" s="571"/>
      <c r="J10" s="571"/>
      <c r="K10" s="491"/>
      <c r="L10" s="401" t="s">
        <v>114</v>
      </c>
      <c r="M10" s="402"/>
      <c r="N10" s="402"/>
      <c r="O10" s="402"/>
      <c r="P10" s="402"/>
      <c r="Q10" s="403"/>
      <c r="R10" s="404">
        <v>21989</v>
      </c>
      <c r="S10" s="405"/>
      <c r="T10" s="405"/>
      <c r="U10" s="405"/>
      <c r="V10" s="407"/>
      <c r="W10" s="579"/>
      <c r="X10" s="390"/>
      <c r="Y10" s="390"/>
      <c r="Z10" s="390"/>
      <c r="AA10" s="390"/>
      <c r="AB10" s="390"/>
      <c r="AC10" s="390"/>
      <c r="AD10" s="390"/>
      <c r="AE10" s="390"/>
      <c r="AF10" s="390"/>
      <c r="AG10" s="390"/>
      <c r="AH10" s="390"/>
      <c r="AI10" s="390"/>
      <c r="AJ10" s="390"/>
      <c r="AK10" s="390"/>
      <c r="AL10" s="580"/>
      <c r="AM10" s="497" t="s">
        <v>115</v>
      </c>
      <c r="AN10" s="402"/>
      <c r="AO10" s="402"/>
      <c r="AP10" s="402"/>
      <c r="AQ10" s="402"/>
      <c r="AR10" s="402"/>
      <c r="AS10" s="402"/>
      <c r="AT10" s="403"/>
      <c r="AU10" s="485" t="s">
        <v>116</v>
      </c>
      <c r="AV10" s="486"/>
      <c r="AW10" s="486"/>
      <c r="AX10" s="486"/>
      <c r="AY10" s="408" t="s">
        <v>117</v>
      </c>
      <c r="AZ10" s="409"/>
      <c r="BA10" s="409"/>
      <c r="BB10" s="409"/>
      <c r="BC10" s="409"/>
      <c r="BD10" s="409"/>
      <c r="BE10" s="409"/>
      <c r="BF10" s="409"/>
      <c r="BG10" s="409"/>
      <c r="BH10" s="409"/>
      <c r="BI10" s="409"/>
      <c r="BJ10" s="409"/>
      <c r="BK10" s="409"/>
      <c r="BL10" s="409"/>
      <c r="BM10" s="410"/>
      <c r="BN10" s="428">
        <v>44100</v>
      </c>
      <c r="BO10" s="429"/>
      <c r="BP10" s="429"/>
      <c r="BQ10" s="429"/>
      <c r="BR10" s="429"/>
      <c r="BS10" s="429"/>
      <c r="BT10" s="429"/>
      <c r="BU10" s="430"/>
      <c r="BV10" s="428">
        <v>72192</v>
      </c>
      <c r="BW10" s="429"/>
      <c r="BX10" s="429"/>
      <c r="BY10" s="429"/>
      <c r="BZ10" s="429"/>
      <c r="CA10" s="429"/>
      <c r="CB10" s="429"/>
      <c r="CC10" s="430"/>
      <c r="CD10" s="185" t="s">
        <v>118</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70"/>
      <c r="C11" s="571"/>
      <c r="D11" s="571"/>
      <c r="E11" s="571"/>
      <c r="F11" s="571"/>
      <c r="G11" s="571"/>
      <c r="H11" s="571"/>
      <c r="I11" s="571"/>
      <c r="J11" s="571"/>
      <c r="K11" s="491"/>
      <c r="L11" s="474" t="s">
        <v>119</v>
      </c>
      <c r="M11" s="475"/>
      <c r="N11" s="475"/>
      <c r="O11" s="475"/>
      <c r="P11" s="475"/>
      <c r="Q11" s="476"/>
      <c r="R11" s="567" t="s">
        <v>120</v>
      </c>
      <c r="S11" s="568"/>
      <c r="T11" s="568"/>
      <c r="U11" s="568"/>
      <c r="V11" s="569"/>
      <c r="W11" s="579"/>
      <c r="X11" s="390"/>
      <c r="Y11" s="390"/>
      <c r="Z11" s="390"/>
      <c r="AA11" s="390"/>
      <c r="AB11" s="390"/>
      <c r="AC11" s="390"/>
      <c r="AD11" s="390"/>
      <c r="AE11" s="390"/>
      <c r="AF11" s="390"/>
      <c r="AG11" s="390"/>
      <c r="AH11" s="390"/>
      <c r="AI11" s="390"/>
      <c r="AJ11" s="390"/>
      <c r="AK11" s="390"/>
      <c r="AL11" s="580"/>
      <c r="AM11" s="497" t="s">
        <v>121</v>
      </c>
      <c r="AN11" s="402"/>
      <c r="AO11" s="402"/>
      <c r="AP11" s="402"/>
      <c r="AQ11" s="402"/>
      <c r="AR11" s="402"/>
      <c r="AS11" s="402"/>
      <c r="AT11" s="403"/>
      <c r="AU11" s="485" t="s">
        <v>122</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126</v>
      </c>
      <c r="DC11" s="542"/>
      <c r="DD11" s="542"/>
      <c r="DE11" s="542"/>
      <c r="DF11" s="542"/>
      <c r="DG11" s="542"/>
      <c r="DH11" s="542"/>
      <c r="DI11" s="543"/>
      <c r="DJ11" s="180"/>
      <c r="DK11" s="180"/>
      <c r="DL11" s="180"/>
      <c r="DM11" s="180"/>
      <c r="DN11" s="180"/>
      <c r="DO11" s="180"/>
    </row>
    <row r="12" spans="1:119" ht="18.75" customHeight="1" x14ac:dyDescent="0.15">
      <c r="A12" s="181"/>
      <c r="B12" s="544" t="s">
        <v>127</v>
      </c>
      <c r="C12" s="545"/>
      <c r="D12" s="545"/>
      <c r="E12" s="545"/>
      <c r="F12" s="545"/>
      <c r="G12" s="545"/>
      <c r="H12" s="545"/>
      <c r="I12" s="545"/>
      <c r="J12" s="545"/>
      <c r="K12" s="546"/>
      <c r="L12" s="553" t="s">
        <v>128</v>
      </c>
      <c r="M12" s="554"/>
      <c r="N12" s="554"/>
      <c r="O12" s="554"/>
      <c r="P12" s="554"/>
      <c r="Q12" s="555"/>
      <c r="R12" s="556">
        <v>19339</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290000</v>
      </c>
      <c r="BO12" s="429"/>
      <c r="BP12" s="429"/>
      <c r="BQ12" s="429"/>
      <c r="BR12" s="429"/>
      <c r="BS12" s="429"/>
      <c r="BT12" s="429"/>
      <c r="BU12" s="430"/>
      <c r="BV12" s="428">
        <v>470000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0"/>
      <c r="DK12" s="180"/>
      <c r="DL12" s="180"/>
      <c r="DM12" s="180"/>
      <c r="DN12" s="180"/>
      <c r="DO12" s="180"/>
    </row>
    <row r="13" spans="1:119" ht="18.75" customHeight="1" x14ac:dyDescent="0.15">
      <c r="A13" s="181"/>
      <c r="B13" s="547"/>
      <c r="C13" s="548"/>
      <c r="D13" s="548"/>
      <c r="E13" s="548"/>
      <c r="F13" s="548"/>
      <c r="G13" s="548"/>
      <c r="H13" s="548"/>
      <c r="I13" s="548"/>
      <c r="J13" s="548"/>
      <c r="K13" s="549"/>
      <c r="L13" s="191"/>
      <c r="M13" s="528" t="s">
        <v>136</v>
      </c>
      <c r="N13" s="529"/>
      <c r="O13" s="529"/>
      <c r="P13" s="529"/>
      <c r="Q13" s="530"/>
      <c r="R13" s="531">
        <v>19239</v>
      </c>
      <c r="S13" s="532"/>
      <c r="T13" s="532"/>
      <c r="U13" s="532"/>
      <c r="V13" s="533"/>
      <c r="W13" s="519" t="s">
        <v>137</v>
      </c>
      <c r="X13" s="441"/>
      <c r="Y13" s="441"/>
      <c r="Z13" s="441"/>
      <c r="AA13" s="441"/>
      <c r="AB13" s="442"/>
      <c r="AC13" s="404">
        <v>184</v>
      </c>
      <c r="AD13" s="405"/>
      <c r="AE13" s="405"/>
      <c r="AF13" s="405"/>
      <c r="AG13" s="406"/>
      <c r="AH13" s="404">
        <v>194</v>
      </c>
      <c r="AI13" s="405"/>
      <c r="AJ13" s="405"/>
      <c r="AK13" s="405"/>
      <c r="AL13" s="407"/>
      <c r="AM13" s="497" t="s">
        <v>138</v>
      </c>
      <c r="AN13" s="402"/>
      <c r="AO13" s="402"/>
      <c r="AP13" s="402"/>
      <c r="AQ13" s="402"/>
      <c r="AR13" s="402"/>
      <c r="AS13" s="402"/>
      <c r="AT13" s="403"/>
      <c r="AU13" s="485" t="s">
        <v>90</v>
      </c>
      <c r="AV13" s="486"/>
      <c r="AW13" s="486"/>
      <c r="AX13" s="486"/>
      <c r="AY13" s="408" t="s">
        <v>139</v>
      </c>
      <c r="AZ13" s="409"/>
      <c r="BA13" s="409"/>
      <c r="BB13" s="409"/>
      <c r="BC13" s="409"/>
      <c r="BD13" s="409"/>
      <c r="BE13" s="409"/>
      <c r="BF13" s="409"/>
      <c r="BG13" s="409"/>
      <c r="BH13" s="409"/>
      <c r="BI13" s="409"/>
      <c r="BJ13" s="409"/>
      <c r="BK13" s="409"/>
      <c r="BL13" s="409"/>
      <c r="BM13" s="410"/>
      <c r="BN13" s="428">
        <v>-228009</v>
      </c>
      <c r="BO13" s="429"/>
      <c r="BP13" s="429"/>
      <c r="BQ13" s="429"/>
      <c r="BR13" s="429"/>
      <c r="BS13" s="429"/>
      <c r="BT13" s="429"/>
      <c r="BU13" s="430"/>
      <c r="BV13" s="428">
        <v>-490297</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6.5</v>
      </c>
      <c r="CU13" s="399"/>
      <c r="CV13" s="399"/>
      <c r="CW13" s="399"/>
      <c r="CX13" s="399"/>
      <c r="CY13" s="399"/>
      <c r="CZ13" s="399"/>
      <c r="DA13" s="400"/>
      <c r="DB13" s="398">
        <v>6.7</v>
      </c>
      <c r="DC13" s="399"/>
      <c r="DD13" s="399"/>
      <c r="DE13" s="399"/>
      <c r="DF13" s="399"/>
      <c r="DG13" s="399"/>
      <c r="DH13" s="399"/>
      <c r="DI13" s="400"/>
      <c r="DJ13" s="180"/>
      <c r="DK13" s="180"/>
      <c r="DL13" s="180"/>
      <c r="DM13" s="180"/>
      <c r="DN13" s="180"/>
      <c r="DO13" s="180"/>
    </row>
    <row r="14" spans="1:119" ht="18.75" customHeight="1" thickBot="1" x14ac:dyDescent="0.2">
      <c r="A14" s="181"/>
      <c r="B14" s="547"/>
      <c r="C14" s="548"/>
      <c r="D14" s="548"/>
      <c r="E14" s="548"/>
      <c r="F14" s="548"/>
      <c r="G14" s="548"/>
      <c r="H14" s="548"/>
      <c r="I14" s="548"/>
      <c r="J14" s="548"/>
      <c r="K14" s="549"/>
      <c r="L14" s="521" t="s">
        <v>141</v>
      </c>
      <c r="M14" s="565"/>
      <c r="N14" s="565"/>
      <c r="O14" s="565"/>
      <c r="P14" s="565"/>
      <c r="Q14" s="566"/>
      <c r="R14" s="531">
        <v>19694</v>
      </c>
      <c r="S14" s="532"/>
      <c r="T14" s="532"/>
      <c r="U14" s="532"/>
      <c r="V14" s="533"/>
      <c r="W14" s="534"/>
      <c r="X14" s="444"/>
      <c r="Y14" s="444"/>
      <c r="Z14" s="444"/>
      <c r="AA14" s="444"/>
      <c r="AB14" s="445"/>
      <c r="AC14" s="524">
        <v>2.2999999999999998</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125</v>
      </c>
      <c r="CU14" s="536"/>
      <c r="CV14" s="536"/>
      <c r="CW14" s="536"/>
      <c r="CX14" s="536"/>
      <c r="CY14" s="536"/>
      <c r="CZ14" s="536"/>
      <c r="DA14" s="537"/>
      <c r="DB14" s="535" t="s">
        <v>135</v>
      </c>
      <c r="DC14" s="536"/>
      <c r="DD14" s="536"/>
      <c r="DE14" s="536"/>
      <c r="DF14" s="536"/>
      <c r="DG14" s="536"/>
      <c r="DH14" s="536"/>
      <c r="DI14" s="537"/>
      <c r="DJ14" s="180"/>
      <c r="DK14" s="180"/>
      <c r="DL14" s="180"/>
      <c r="DM14" s="180"/>
      <c r="DN14" s="180"/>
      <c r="DO14" s="180"/>
    </row>
    <row r="15" spans="1:119" ht="18.75" customHeight="1" x14ac:dyDescent="0.15">
      <c r="A15" s="181"/>
      <c r="B15" s="547"/>
      <c r="C15" s="548"/>
      <c r="D15" s="548"/>
      <c r="E15" s="548"/>
      <c r="F15" s="548"/>
      <c r="G15" s="548"/>
      <c r="H15" s="548"/>
      <c r="I15" s="548"/>
      <c r="J15" s="548"/>
      <c r="K15" s="549"/>
      <c r="L15" s="191"/>
      <c r="M15" s="528" t="s">
        <v>143</v>
      </c>
      <c r="N15" s="529"/>
      <c r="O15" s="529"/>
      <c r="P15" s="529"/>
      <c r="Q15" s="530"/>
      <c r="R15" s="531">
        <v>19606</v>
      </c>
      <c r="S15" s="532"/>
      <c r="T15" s="532"/>
      <c r="U15" s="532"/>
      <c r="V15" s="533"/>
      <c r="W15" s="519" t="s">
        <v>144</v>
      </c>
      <c r="X15" s="441"/>
      <c r="Y15" s="441"/>
      <c r="Z15" s="441"/>
      <c r="AA15" s="441"/>
      <c r="AB15" s="442"/>
      <c r="AC15" s="404">
        <v>1473</v>
      </c>
      <c r="AD15" s="405"/>
      <c r="AE15" s="405"/>
      <c r="AF15" s="405"/>
      <c r="AG15" s="406"/>
      <c r="AH15" s="404">
        <v>1673</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1764067</v>
      </c>
      <c r="BO15" s="424"/>
      <c r="BP15" s="424"/>
      <c r="BQ15" s="424"/>
      <c r="BR15" s="424"/>
      <c r="BS15" s="424"/>
      <c r="BT15" s="424"/>
      <c r="BU15" s="425"/>
      <c r="BV15" s="423">
        <v>1786278</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18.3</v>
      </c>
      <c r="AD16" s="525"/>
      <c r="AE16" s="525"/>
      <c r="AF16" s="525"/>
      <c r="AG16" s="526"/>
      <c r="AH16" s="524">
        <v>18.399999999999999</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3837976</v>
      </c>
      <c r="BO16" s="429"/>
      <c r="BP16" s="429"/>
      <c r="BQ16" s="429"/>
      <c r="BR16" s="429"/>
      <c r="BS16" s="429"/>
      <c r="BT16" s="429"/>
      <c r="BU16" s="430"/>
      <c r="BV16" s="428">
        <v>3787327</v>
      </c>
      <c r="BW16" s="429"/>
      <c r="BX16" s="429"/>
      <c r="BY16" s="429"/>
      <c r="BZ16" s="429"/>
      <c r="CA16" s="429"/>
      <c r="CB16" s="429"/>
      <c r="CC16" s="430"/>
      <c r="CD16" s="195"/>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0"/>
      <c r="DK16" s="180"/>
      <c r="DL16" s="180"/>
      <c r="DM16" s="180"/>
      <c r="DN16" s="180"/>
      <c r="DO16" s="180"/>
    </row>
    <row r="17" spans="1:119" ht="18.75" customHeight="1" thickBot="1" x14ac:dyDescent="0.2">
      <c r="A17" s="181"/>
      <c r="B17" s="550"/>
      <c r="C17" s="551"/>
      <c r="D17" s="551"/>
      <c r="E17" s="551"/>
      <c r="F17" s="551"/>
      <c r="G17" s="551"/>
      <c r="H17" s="551"/>
      <c r="I17" s="551"/>
      <c r="J17" s="551"/>
      <c r="K17" s="552"/>
      <c r="L17" s="196"/>
      <c r="M17" s="513" t="s">
        <v>150</v>
      </c>
      <c r="N17" s="514"/>
      <c r="O17" s="514"/>
      <c r="P17" s="514"/>
      <c r="Q17" s="515"/>
      <c r="R17" s="516" t="s">
        <v>151</v>
      </c>
      <c r="S17" s="517"/>
      <c r="T17" s="517"/>
      <c r="U17" s="517"/>
      <c r="V17" s="518"/>
      <c r="W17" s="519" t="s">
        <v>152</v>
      </c>
      <c r="X17" s="441"/>
      <c r="Y17" s="441"/>
      <c r="Z17" s="441"/>
      <c r="AA17" s="441"/>
      <c r="AB17" s="442"/>
      <c r="AC17" s="404">
        <v>6394</v>
      </c>
      <c r="AD17" s="405"/>
      <c r="AE17" s="405"/>
      <c r="AF17" s="405"/>
      <c r="AG17" s="406"/>
      <c r="AH17" s="404">
        <v>7222</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2220415</v>
      </c>
      <c r="BO17" s="429"/>
      <c r="BP17" s="429"/>
      <c r="BQ17" s="429"/>
      <c r="BR17" s="429"/>
      <c r="BS17" s="429"/>
      <c r="BT17" s="429"/>
      <c r="BU17" s="430"/>
      <c r="BV17" s="428">
        <v>2251127</v>
      </c>
      <c r="BW17" s="429"/>
      <c r="BX17" s="429"/>
      <c r="BY17" s="429"/>
      <c r="BZ17" s="429"/>
      <c r="CA17" s="429"/>
      <c r="CB17" s="429"/>
      <c r="CC17" s="430"/>
      <c r="CD17" s="195"/>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0"/>
      <c r="DK17" s="180"/>
      <c r="DL17" s="180"/>
      <c r="DM17" s="180"/>
      <c r="DN17" s="180"/>
      <c r="DO17" s="180"/>
    </row>
    <row r="18" spans="1:119" ht="18.75" customHeight="1" thickBot="1" x14ac:dyDescent="0.2">
      <c r="A18" s="181"/>
      <c r="B18" s="490" t="s">
        <v>154</v>
      </c>
      <c r="C18" s="491"/>
      <c r="D18" s="491"/>
      <c r="E18" s="492"/>
      <c r="F18" s="492"/>
      <c r="G18" s="492"/>
      <c r="H18" s="492"/>
      <c r="I18" s="492"/>
      <c r="J18" s="492"/>
      <c r="K18" s="492"/>
      <c r="L18" s="493">
        <v>34.340000000000003</v>
      </c>
      <c r="M18" s="493"/>
      <c r="N18" s="493"/>
      <c r="O18" s="493"/>
      <c r="P18" s="493"/>
      <c r="Q18" s="493"/>
      <c r="R18" s="494"/>
      <c r="S18" s="494"/>
      <c r="T18" s="494"/>
      <c r="U18" s="494"/>
      <c r="V18" s="495"/>
      <c r="W18" s="509"/>
      <c r="X18" s="510"/>
      <c r="Y18" s="510"/>
      <c r="Z18" s="510"/>
      <c r="AA18" s="510"/>
      <c r="AB18" s="520"/>
      <c r="AC18" s="392">
        <v>79.400000000000006</v>
      </c>
      <c r="AD18" s="393"/>
      <c r="AE18" s="393"/>
      <c r="AF18" s="393"/>
      <c r="AG18" s="496"/>
      <c r="AH18" s="392">
        <v>79.5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4722493</v>
      </c>
      <c r="BO18" s="429"/>
      <c r="BP18" s="429"/>
      <c r="BQ18" s="429"/>
      <c r="BR18" s="429"/>
      <c r="BS18" s="429"/>
      <c r="BT18" s="429"/>
      <c r="BU18" s="430"/>
      <c r="BV18" s="428">
        <v>4574813</v>
      </c>
      <c r="BW18" s="429"/>
      <c r="BX18" s="429"/>
      <c r="BY18" s="429"/>
      <c r="BZ18" s="429"/>
      <c r="CA18" s="429"/>
      <c r="CB18" s="429"/>
      <c r="CC18" s="430"/>
      <c r="CD18" s="195"/>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0"/>
      <c r="DK18" s="180"/>
      <c r="DL18" s="180"/>
      <c r="DM18" s="180"/>
      <c r="DN18" s="180"/>
      <c r="DO18" s="180"/>
    </row>
    <row r="19" spans="1:119" ht="18.75" customHeight="1" thickBot="1" x14ac:dyDescent="0.2">
      <c r="A19" s="181"/>
      <c r="B19" s="490" t="s">
        <v>156</v>
      </c>
      <c r="C19" s="491"/>
      <c r="D19" s="491"/>
      <c r="E19" s="492"/>
      <c r="F19" s="492"/>
      <c r="G19" s="492"/>
      <c r="H19" s="492"/>
      <c r="I19" s="492"/>
      <c r="J19" s="492"/>
      <c r="K19" s="492"/>
      <c r="L19" s="498">
        <v>580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5387565</v>
      </c>
      <c r="BO19" s="429"/>
      <c r="BP19" s="429"/>
      <c r="BQ19" s="429"/>
      <c r="BR19" s="429"/>
      <c r="BS19" s="429"/>
      <c r="BT19" s="429"/>
      <c r="BU19" s="430"/>
      <c r="BV19" s="428">
        <v>5531107</v>
      </c>
      <c r="BW19" s="429"/>
      <c r="BX19" s="429"/>
      <c r="BY19" s="429"/>
      <c r="BZ19" s="429"/>
      <c r="CA19" s="429"/>
      <c r="CB19" s="429"/>
      <c r="CC19" s="430"/>
      <c r="CD19" s="195"/>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0"/>
      <c r="DK19" s="180"/>
      <c r="DL19" s="180"/>
      <c r="DM19" s="180"/>
      <c r="DN19" s="180"/>
      <c r="DO19" s="180"/>
    </row>
    <row r="20" spans="1:119" ht="18.75" customHeight="1" thickBot="1" x14ac:dyDescent="0.2">
      <c r="A20" s="181"/>
      <c r="B20" s="490" t="s">
        <v>158</v>
      </c>
      <c r="C20" s="491"/>
      <c r="D20" s="491"/>
      <c r="E20" s="492"/>
      <c r="F20" s="492"/>
      <c r="G20" s="492"/>
      <c r="H20" s="492"/>
      <c r="I20" s="492"/>
      <c r="J20" s="492"/>
      <c r="K20" s="492"/>
      <c r="L20" s="498">
        <v>7760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5"/>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0"/>
      <c r="DK20" s="180"/>
      <c r="DL20" s="180"/>
      <c r="DM20" s="180"/>
      <c r="DN20" s="180"/>
      <c r="DO20" s="180"/>
    </row>
    <row r="21" spans="1:119" ht="18.75" customHeight="1" x14ac:dyDescent="0.15">
      <c r="A21" s="181"/>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5"/>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0"/>
      <c r="DK21" s="180"/>
      <c r="DL21" s="180"/>
      <c r="DM21" s="180"/>
      <c r="DN21" s="180"/>
      <c r="DO21" s="180"/>
    </row>
    <row r="22" spans="1:119" ht="18.75" customHeight="1" thickBot="1" x14ac:dyDescent="0.2">
      <c r="A22" s="181"/>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5"/>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0"/>
      <c r="DK22" s="180"/>
      <c r="DL22" s="180"/>
      <c r="DM22" s="180"/>
      <c r="DN22" s="180"/>
      <c r="DO22" s="180"/>
    </row>
    <row r="23" spans="1:119" ht="18.75" customHeight="1" x14ac:dyDescent="0.15">
      <c r="A23" s="181"/>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5856881</v>
      </c>
      <c r="BO23" s="429"/>
      <c r="BP23" s="429"/>
      <c r="BQ23" s="429"/>
      <c r="BR23" s="429"/>
      <c r="BS23" s="429"/>
      <c r="BT23" s="429"/>
      <c r="BU23" s="430"/>
      <c r="BV23" s="428">
        <v>5942998</v>
      </c>
      <c r="BW23" s="429"/>
      <c r="BX23" s="429"/>
      <c r="BY23" s="429"/>
      <c r="BZ23" s="429"/>
      <c r="CA23" s="429"/>
      <c r="CB23" s="429"/>
      <c r="CC23" s="430"/>
      <c r="CD23" s="195"/>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0"/>
      <c r="DK23" s="180"/>
      <c r="DL23" s="180"/>
      <c r="DM23" s="180"/>
      <c r="DN23" s="180"/>
      <c r="DO23" s="180"/>
    </row>
    <row r="24" spans="1:119" ht="18.75" customHeight="1" thickBot="1" x14ac:dyDescent="0.2">
      <c r="A24" s="181"/>
      <c r="B24" s="460"/>
      <c r="C24" s="461"/>
      <c r="D24" s="462"/>
      <c r="E24" s="401" t="s">
        <v>167</v>
      </c>
      <c r="F24" s="402"/>
      <c r="G24" s="402"/>
      <c r="H24" s="402"/>
      <c r="I24" s="402"/>
      <c r="J24" s="402"/>
      <c r="K24" s="403"/>
      <c r="L24" s="404">
        <v>1</v>
      </c>
      <c r="M24" s="405"/>
      <c r="N24" s="405"/>
      <c r="O24" s="405"/>
      <c r="P24" s="406"/>
      <c r="Q24" s="404">
        <v>5740</v>
      </c>
      <c r="R24" s="405"/>
      <c r="S24" s="405"/>
      <c r="T24" s="405"/>
      <c r="U24" s="405"/>
      <c r="V24" s="406"/>
      <c r="W24" s="470"/>
      <c r="X24" s="461"/>
      <c r="Y24" s="462"/>
      <c r="Z24" s="401" t="s">
        <v>168</v>
      </c>
      <c r="AA24" s="402"/>
      <c r="AB24" s="402"/>
      <c r="AC24" s="402"/>
      <c r="AD24" s="402"/>
      <c r="AE24" s="402"/>
      <c r="AF24" s="402"/>
      <c r="AG24" s="403"/>
      <c r="AH24" s="404">
        <v>136</v>
      </c>
      <c r="AI24" s="405"/>
      <c r="AJ24" s="405"/>
      <c r="AK24" s="405"/>
      <c r="AL24" s="406"/>
      <c r="AM24" s="404">
        <v>461992</v>
      </c>
      <c r="AN24" s="405"/>
      <c r="AO24" s="405"/>
      <c r="AP24" s="405"/>
      <c r="AQ24" s="405"/>
      <c r="AR24" s="406"/>
      <c r="AS24" s="404">
        <v>3397</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5348839</v>
      </c>
      <c r="BO24" s="429"/>
      <c r="BP24" s="429"/>
      <c r="BQ24" s="429"/>
      <c r="BR24" s="429"/>
      <c r="BS24" s="429"/>
      <c r="BT24" s="429"/>
      <c r="BU24" s="430"/>
      <c r="BV24" s="428">
        <v>5378259</v>
      </c>
      <c r="BW24" s="429"/>
      <c r="BX24" s="429"/>
      <c r="BY24" s="429"/>
      <c r="BZ24" s="429"/>
      <c r="CA24" s="429"/>
      <c r="CB24" s="429"/>
      <c r="CC24" s="430"/>
      <c r="CD24" s="195"/>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0"/>
      <c r="DK24" s="180"/>
      <c r="DL24" s="180"/>
      <c r="DM24" s="180"/>
      <c r="DN24" s="180"/>
      <c r="DO24" s="180"/>
    </row>
    <row r="25" spans="1:119" s="180" customFormat="1" ht="18.75" customHeight="1" x14ac:dyDescent="0.15">
      <c r="A25" s="181"/>
      <c r="B25" s="460"/>
      <c r="C25" s="461"/>
      <c r="D25" s="462"/>
      <c r="E25" s="401" t="s">
        <v>170</v>
      </c>
      <c r="F25" s="402"/>
      <c r="G25" s="402"/>
      <c r="H25" s="402"/>
      <c r="I25" s="402"/>
      <c r="J25" s="402"/>
      <c r="K25" s="403"/>
      <c r="L25" s="404">
        <v>2</v>
      </c>
      <c r="M25" s="405"/>
      <c r="N25" s="405"/>
      <c r="O25" s="405"/>
      <c r="P25" s="406"/>
      <c r="Q25" s="404">
        <v>6480</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1586578</v>
      </c>
      <c r="BO25" s="424"/>
      <c r="BP25" s="424"/>
      <c r="BQ25" s="424"/>
      <c r="BR25" s="424"/>
      <c r="BS25" s="424"/>
      <c r="BT25" s="424"/>
      <c r="BU25" s="425"/>
      <c r="BV25" s="423">
        <v>995409</v>
      </c>
      <c r="BW25" s="424"/>
      <c r="BX25" s="424"/>
      <c r="BY25" s="424"/>
      <c r="BZ25" s="424"/>
      <c r="CA25" s="424"/>
      <c r="CB25" s="424"/>
      <c r="CC25" s="425"/>
      <c r="CD25" s="195"/>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0" customFormat="1" ht="18.75" customHeight="1" x14ac:dyDescent="0.15">
      <c r="A26" s="181"/>
      <c r="B26" s="460"/>
      <c r="C26" s="461"/>
      <c r="D26" s="462"/>
      <c r="E26" s="401" t="s">
        <v>174</v>
      </c>
      <c r="F26" s="402"/>
      <c r="G26" s="402"/>
      <c r="H26" s="402"/>
      <c r="I26" s="402"/>
      <c r="J26" s="402"/>
      <c r="K26" s="403"/>
      <c r="L26" s="404">
        <v>1</v>
      </c>
      <c r="M26" s="405"/>
      <c r="N26" s="405"/>
      <c r="O26" s="405"/>
      <c r="P26" s="406"/>
      <c r="Q26" s="404">
        <v>5850</v>
      </c>
      <c r="R26" s="405"/>
      <c r="S26" s="405"/>
      <c r="T26" s="405"/>
      <c r="U26" s="405"/>
      <c r="V26" s="406"/>
      <c r="W26" s="470"/>
      <c r="X26" s="461"/>
      <c r="Y26" s="462"/>
      <c r="Z26" s="401" t="s">
        <v>175</v>
      </c>
      <c r="AA26" s="483"/>
      <c r="AB26" s="483"/>
      <c r="AC26" s="483"/>
      <c r="AD26" s="483"/>
      <c r="AE26" s="483"/>
      <c r="AF26" s="483"/>
      <c r="AG26" s="484"/>
      <c r="AH26" s="404">
        <v>13</v>
      </c>
      <c r="AI26" s="405"/>
      <c r="AJ26" s="405"/>
      <c r="AK26" s="405"/>
      <c r="AL26" s="406"/>
      <c r="AM26" s="404">
        <v>43407</v>
      </c>
      <c r="AN26" s="405"/>
      <c r="AO26" s="405"/>
      <c r="AP26" s="405"/>
      <c r="AQ26" s="405"/>
      <c r="AR26" s="406"/>
      <c r="AS26" s="404">
        <v>3339</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172</v>
      </c>
      <c r="BW26" s="429"/>
      <c r="BX26" s="429"/>
      <c r="BY26" s="429"/>
      <c r="BZ26" s="429"/>
      <c r="CA26" s="429"/>
      <c r="CB26" s="429"/>
      <c r="CC26" s="430"/>
      <c r="CD26" s="195"/>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1"/>
      <c r="B27" s="460"/>
      <c r="C27" s="461"/>
      <c r="D27" s="462"/>
      <c r="E27" s="401" t="s">
        <v>177</v>
      </c>
      <c r="F27" s="402"/>
      <c r="G27" s="402"/>
      <c r="H27" s="402"/>
      <c r="I27" s="402"/>
      <c r="J27" s="402"/>
      <c r="K27" s="403"/>
      <c r="L27" s="404">
        <v>1</v>
      </c>
      <c r="M27" s="405"/>
      <c r="N27" s="405"/>
      <c r="O27" s="405"/>
      <c r="P27" s="406"/>
      <c r="Q27" s="404">
        <v>3800</v>
      </c>
      <c r="R27" s="405"/>
      <c r="S27" s="405"/>
      <c r="T27" s="405"/>
      <c r="U27" s="405"/>
      <c r="V27" s="406"/>
      <c r="W27" s="470"/>
      <c r="X27" s="461"/>
      <c r="Y27" s="462"/>
      <c r="Z27" s="401" t="s">
        <v>178</v>
      </c>
      <c r="AA27" s="402"/>
      <c r="AB27" s="402"/>
      <c r="AC27" s="402"/>
      <c r="AD27" s="402"/>
      <c r="AE27" s="402"/>
      <c r="AF27" s="402"/>
      <c r="AG27" s="403"/>
      <c r="AH27" s="404">
        <v>17</v>
      </c>
      <c r="AI27" s="405"/>
      <c r="AJ27" s="405"/>
      <c r="AK27" s="405"/>
      <c r="AL27" s="406"/>
      <c r="AM27" s="404">
        <v>59349</v>
      </c>
      <c r="AN27" s="405"/>
      <c r="AO27" s="405"/>
      <c r="AP27" s="405"/>
      <c r="AQ27" s="405"/>
      <c r="AR27" s="406"/>
      <c r="AS27" s="404">
        <v>3491</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135</v>
      </c>
      <c r="BO27" s="432"/>
      <c r="BP27" s="432"/>
      <c r="BQ27" s="432"/>
      <c r="BR27" s="432"/>
      <c r="BS27" s="432"/>
      <c r="BT27" s="432"/>
      <c r="BU27" s="433"/>
      <c r="BV27" s="431">
        <v>136975</v>
      </c>
      <c r="BW27" s="432"/>
      <c r="BX27" s="432"/>
      <c r="BY27" s="432"/>
      <c r="BZ27" s="432"/>
      <c r="CA27" s="432"/>
      <c r="CB27" s="432"/>
      <c r="CC27" s="433"/>
      <c r="CD27" s="197"/>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0"/>
      <c r="DK27" s="180"/>
      <c r="DL27" s="180"/>
      <c r="DM27" s="180"/>
      <c r="DN27" s="180"/>
      <c r="DO27" s="180"/>
    </row>
    <row r="28" spans="1:119" ht="18.75" customHeight="1" x14ac:dyDescent="0.15">
      <c r="A28" s="181"/>
      <c r="B28" s="460"/>
      <c r="C28" s="461"/>
      <c r="D28" s="462"/>
      <c r="E28" s="401" t="s">
        <v>180</v>
      </c>
      <c r="F28" s="402"/>
      <c r="G28" s="402"/>
      <c r="H28" s="402"/>
      <c r="I28" s="402"/>
      <c r="J28" s="402"/>
      <c r="K28" s="403"/>
      <c r="L28" s="404">
        <v>1</v>
      </c>
      <c r="M28" s="405"/>
      <c r="N28" s="405"/>
      <c r="O28" s="405"/>
      <c r="P28" s="406"/>
      <c r="Q28" s="404">
        <v>3300</v>
      </c>
      <c r="R28" s="405"/>
      <c r="S28" s="405"/>
      <c r="T28" s="405"/>
      <c r="U28" s="405"/>
      <c r="V28" s="406"/>
      <c r="W28" s="470"/>
      <c r="X28" s="461"/>
      <c r="Y28" s="462"/>
      <c r="Z28" s="401" t="s">
        <v>181</v>
      </c>
      <c r="AA28" s="402"/>
      <c r="AB28" s="402"/>
      <c r="AC28" s="402"/>
      <c r="AD28" s="402"/>
      <c r="AE28" s="402"/>
      <c r="AF28" s="402"/>
      <c r="AG28" s="403"/>
      <c r="AH28" s="404" t="s">
        <v>135</v>
      </c>
      <c r="AI28" s="405"/>
      <c r="AJ28" s="405"/>
      <c r="AK28" s="405"/>
      <c r="AL28" s="406"/>
      <c r="AM28" s="404" t="s">
        <v>135</v>
      </c>
      <c r="AN28" s="405"/>
      <c r="AO28" s="405"/>
      <c r="AP28" s="405"/>
      <c r="AQ28" s="405"/>
      <c r="AR28" s="406"/>
      <c r="AS28" s="404" t="s">
        <v>135</v>
      </c>
      <c r="AT28" s="405"/>
      <c r="AU28" s="405"/>
      <c r="AV28" s="405"/>
      <c r="AW28" s="405"/>
      <c r="AX28" s="407"/>
      <c r="AY28" s="411" t="s">
        <v>182</v>
      </c>
      <c r="AZ28" s="412"/>
      <c r="BA28" s="412"/>
      <c r="BB28" s="413"/>
      <c r="BC28" s="420" t="s">
        <v>44</v>
      </c>
      <c r="BD28" s="421"/>
      <c r="BE28" s="421"/>
      <c r="BF28" s="421"/>
      <c r="BG28" s="421"/>
      <c r="BH28" s="421"/>
      <c r="BI28" s="421"/>
      <c r="BJ28" s="421"/>
      <c r="BK28" s="421"/>
      <c r="BL28" s="421"/>
      <c r="BM28" s="422"/>
      <c r="BN28" s="423">
        <v>1496752</v>
      </c>
      <c r="BO28" s="424"/>
      <c r="BP28" s="424"/>
      <c r="BQ28" s="424"/>
      <c r="BR28" s="424"/>
      <c r="BS28" s="424"/>
      <c r="BT28" s="424"/>
      <c r="BU28" s="425"/>
      <c r="BV28" s="423">
        <v>1742652</v>
      </c>
      <c r="BW28" s="424"/>
      <c r="BX28" s="424"/>
      <c r="BY28" s="424"/>
      <c r="BZ28" s="424"/>
      <c r="CA28" s="424"/>
      <c r="CB28" s="424"/>
      <c r="CC28" s="425"/>
      <c r="CD28" s="195"/>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0"/>
      <c r="DK28" s="180"/>
      <c r="DL28" s="180"/>
      <c r="DM28" s="180"/>
      <c r="DN28" s="180"/>
      <c r="DO28" s="180"/>
    </row>
    <row r="29" spans="1:119" ht="18.75" customHeight="1" x14ac:dyDescent="0.15">
      <c r="A29" s="181"/>
      <c r="B29" s="460"/>
      <c r="C29" s="461"/>
      <c r="D29" s="462"/>
      <c r="E29" s="401" t="s">
        <v>183</v>
      </c>
      <c r="F29" s="402"/>
      <c r="G29" s="402"/>
      <c r="H29" s="402"/>
      <c r="I29" s="402"/>
      <c r="J29" s="402"/>
      <c r="K29" s="403"/>
      <c r="L29" s="404">
        <v>10</v>
      </c>
      <c r="M29" s="405"/>
      <c r="N29" s="405"/>
      <c r="O29" s="405"/>
      <c r="P29" s="406"/>
      <c r="Q29" s="404">
        <v>3000</v>
      </c>
      <c r="R29" s="405"/>
      <c r="S29" s="405"/>
      <c r="T29" s="405"/>
      <c r="U29" s="405"/>
      <c r="V29" s="406"/>
      <c r="W29" s="471"/>
      <c r="X29" s="472"/>
      <c r="Y29" s="473"/>
      <c r="Z29" s="401" t="s">
        <v>184</v>
      </c>
      <c r="AA29" s="402"/>
      <c r="AB29" s="402"/>
      <c r="AC29" s="402"/>
      <c r="AD29" s="402"/>
      <c r="AE29" s="402"/>
      <c r="AF29" s="402"/>
      <c r="AG29" s="403"/>
      <c r="AH29" s="404">
        <v>153</v>
      </c>
      <c r="AI29" s="405"/>
      <c r="AJ29" s="405"/>
      <c r="AK29" s="405"/>
      <c r="AL29" s="406"/>
      <c r="AM29" s="404">
        <v>521341</v>
      </c>
      <c r="AN29" s="405"/>
      <c r="AO29" s="405"/>
      <c r="AP29" s="405"/>
      <c r="AQ29" s="405"/>
      <c r="AR29" s="406"/>
      <c r="AS29" s="404">
        <v>3407</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677</v>
      </c>
      <c r="BO29" s="429"/>
      <c r="BP29" s="429"/>
      <c r="BQ29" s="429"/>
      <c r="BR29" s="429"/>
      <c r="BS29" s="429"/>
      <c r="BT29" s="429"/>
      <c r="BU29" s="430"/>
      <c r="BV29" s="428">
        <v>677</v>
      </c>
      <c r="BW29" s="429"/>
      <c r="BX29" s="429"/>
      <c r="BY29" s="429"/>
      <c r="BZ29" s="429"/>
      <c r="CA29" s="429"/>
      <c r="CB29" s="429"/>
      <c r="CC29" s="430"/>
      <c r="CD29" s="197"/>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0"/>
      <c r="DK29" s="180"/>
      <c r="DL29" s="180"/>
      <c r="DM29" s="180"/>
      <c r="DN29" s="180"/>
      <c r="DO29" s="180"/>
    </row>
    <row r="30" spans="1:119" ht="18.75" customHeight="1" thickBot="1" x14ac:dyDescent="0.2">
      <c r="A30" s="181"/>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46</v>
      </c>
      <c r="BD30" s="396"/>
      <c r="BE30" s="396"/>
      <c r="BF30" s="396"/>
      <c r="BG30" s="396"/>
      <c r="BH30" s="396"/>
      <c r="BI30" s="396"/>
      <c r="BJ30" s="396"/>
      <c r="BK30" s="396"/>
      <c r="BL30" s="396"/>
      <c r="BM30" s="397"/>
      <c r="BN30" s="431">
        <v>940368</v>
      </c>
      <c r="BO30" s="432"/>
      <c r="BP30" s="432"/>
      <c r="BQ30" s="432"/>
      <c r="BR30" s="432"/>
      <c r="BS30" s="432"/>
      <c r="BT30" s="432"/>
      <c r="BU30" s="433"/>
      <c r="BV30" s="431">
        <v>884401</v>
      </c>
      <c r="BW30" s="432"/>
      <c r="BX30" s="432"/>
      <c r="BY30" s="432"/>
      <c r="BZ30" s="432"/>
      <c r="CA30" s="432"/>
      <c r="CB30" s="432"/>
      <c r="CC30" s="43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187</v>
      </c>
      <c r="D32" s="208"/>
      <c r="E32" s="208"/>
      <c r="F32" s="205"/>
      <c r="G32" s="205"/>
      <c r="H32" s="205"/>
      <c r="I32" s="205"/>
      <c r="J32" s="205"/>
      <c r="K32" s="205"/>
      <c r="L32" s="205"/>
      <c r="M32" s="205"/>
      <c r="N32" s="205"/>
      <c r="O32" s="205"/>
      <c r="P32" s="205"/>
      <c r="Q32" s="205"/>
      <c r="R32" s="205"/>
      <c r="S32" s="205"/>
      <c r="T32" s="205"/>
      <c r="U32" s="205" t="s">
        <v>188</v>
      </c>
      <c r="V32" s="205"/>
      <c r="W32" s="205"/>
      <c r="X32" s="205"/>
      <c r="Y32" s="205"/>
      <c r="Z32" s="205"/>
      <c r="AA32" s="205"/>
      <c r="AB32" s="205"/>
      <c r="AC32" s="205"/>
      <c r="AD32" s="205"/>
      <c r="AE32" s="205"/>
      <c r="AF32" s="205"/>
      <c r="AG32" s="205"/>
      <c r="AH32" s="205"/>
      <c r="AI32" s="205"/>
      <c r="AJ32" s="205"/>
      <c r="AK32" s="205"/>
      <c r="AL32" s="205"/>
      <c r="AM32" s="209" t="s">
        <v>189</v>
      </c>
      <c r="AN32" s="205"/>
      <c r="AO32" s="205"/>
      <c r="AP32" s="205"/>
      <c r="AQ32" s="205"/>
      <c r="AR32" s="205"/>
      <c r="AS32" s="209"/>
      <c r="AT32" s="209"/>
      <c r="AU32" s="209"/>
      <c r="AV32" s="209"/>
      <c r="AW32" s="209"/>
      <c r="AX32" s="209"/>
      <c r="AY32" s="209"/>
      <c r="AZ32" s="209"/>
      <c r="BA32" s="209"/>
      <c r="BB32" s="205"/>
      <c r="BC32" s="209"/>
      <c r="BD32" s="205"/>
      <c r="BE32" s="209" t="s">
        <v>190</v>
      </c>
      <c r="BF32" s="205"/>
      <c r="BG32" s="205"/>
      <c r="BH32" s="205"/>
      <c r="BI32" s="205"/>
      <c r="BJ32" s="209"/>
      <c r="BK32" s="209"/>
      <c r="BL32" s="209"/>
      <c r="BM32" s="209"/>
      <c r="BN32" s="209"/>
      <c r="BO32" s="209"/>
      <c r="BP32" s="209"/>
      <c r="BQ32" s="209"/>
      <c r="BR32" s="205"/>
      <c r="BS32" s="205"/>
      <c r="BT32" s="205"/>
      <c r="BU32" s="205"/>
      <c r="BV32" s="205"/>
      <c r="BW32" s="205" t="s">
        <v>191</v>
      </c>
      <c r="BX32" s="205"/>
      <c r="BY32" s="205"/>
      <c r="BZ32" s="205"/>
      <c r="CA32" s="205"/>
      <c r="CB32" s="209"/>
      <c r="CC32" s="209"/>
      <c r="CD32" s="209"/>
      <c r="CE32" s="209"/>
      <c r="CF32" s="209"/>
      <c r="CG32" s="209"/>
      <c r="CH32" s="209"/>
      <c r="CI32" s="209"/>
      <c r="CJ32" s="209"/>
      <c r="CK32" s="209"/>
      <c r="CL32" s="209"/>
      <c r="CM32" s="209"/>
      <c r="CN32" s="209"/>
      <c r="CO32" s="209" t="s">
        <v>192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91" t="s">
        <v>193</v>
      </c>
      <c r="D33" s="391"/>
      <c r="E33" s="390" t="s">
        <v>194</v>
      </c>
      <c r="F33" s="390"/>
      <c r="G33" s="390"/>
      <c r="H33" s="390"/>
      <c r="I33" s="390"/>
      <c r="J33" s="390"/>
      <c r="K33" s="390"/>
      <c r="L33" s="390"/>
      <c r="M33" s="390"/>
      <c r="N33" s="390"/>
      <c r="O33" s="390"/>
      <c r="P33" s="390"/>
      <c r="Q33" s="390"/>
      <c r="R33" s="390"/>
      <c r="S33" s="390"/>
      <c r="T33" s="210"/>
      <c r="U33" s="391" t="s">
        <v>195</v>
      </c>
      <c r="V33" s="391"/>
      <c r="W33" s="390" t="s">
        <v>194</v>
      </c>
      <c r="X33" s="390"/>
      <c r="Y33" s="390"/>
      <c r="Z33" s="390"/>
      <c r="AA33" s="390"/>
      <c r="AB33" s="390"/>
      <c r="AC33" s="390"/>
      <c r="AD33" s="390"/>
      <c r="AE33" s="390"/>
      <c r="AF33" s="390"/>
      <c r="AG33" s="390"/>
      <c r="AH33" s="390"/>
      <c r="AI33" s="390"/>
      <c r="AJ33" s="390"/>
      <c r="AK33" s="390"/>
      <c r="AL33" s="210"/>
      <c r="AM33" s="391" t="s">
        <v>195</v>
      </c>
      <c r="AN33" s="391"/>
      <c r="AO33" s="390" t="s">
        <v>194</v>
      </c>
      <c r="AP33" s="390"/>
      <c r="AQ33" s="390"/>
      <c r="AR33" s="390"/>
      <c r="AS33" s="390"/>
      <c r="AT33" s="390"/>
      <c r="AU33" s="390"/>
      <c r="AV33" s="390"/>
      <c r="AW33" s="390"/>
      <c r="AX33" s="390"/>
      <c r="AY33" s="390"/>
      <c r="AZ33" s="390"/>
      <c r="BA33" s="390"/>
      <c r="BB33" s="390"/>
      <c r="BC33" s="390"/>
      <c r="BD33" s="211"/>
      <c r="BE33" s="390" t="s">
        <v>196</v>
      </c>
      <c r="BF33" s="390"/>
      <c r="BG33" s="390" t="s">
        <v>197</v>
      </c>
      <c r="BH33" s="390"/>
      <c r="BI33" s="390"/>
      <c r="BJ33" s="390"/>
      <c r="BK33" s="390"/>
      <c r="BL33" s="390"/>
      <c r="BM33" s="390"/>
      <c r="BN33" s="390"/>
      <c r="BO33" s="390"/>
      <c r="BP33" s="390"/>
      <c r="BQ33" s="390"/>
      <c r="BR33" s="390"/>
      <c r="BS33" s="390"/>
      <c r="BT33" s="390"/>
      <c r="BU33" s="390"/>
      <c r="BV33" s="211"/>
      <c r="BW33" s="391" t="s">
        <v>196</v>
      </c>
      <c r="BX33" s="391"/>
      <c r="BY33" s="390" t="s">
        <v>198</v>
      </c>
      <c r="BZ33" s="390"/>
      <c r="CA33" s="390"/>
      <c r="CB33" s="390"/>
      <c r="CC33" s="390"/>
      <c r="CD33" s="390"/>
      <c r="CE33" s="390"/>
      <c r="CF33" s="390"/>
      <c r="CG33" s="390"/>
      <c r="CH33" s="390"/>
      <c r="CI33" s="390"/>
      <c r="CJ33" s="390"/>
      <c r="CK33" s="390"/>
      <c r="CL33" s="390"/>
      <c r="CM33" s="390"/>
      <c r="CN33" s="210"/>
      <c r="CO33" s="391" t="s">
        <v>195</v>
      </c>
      <c r="CP33" s="391"/>
      <c r="CQ33" s="390" t="s">
        <v>199</v>
      </c>
      <c r="CR33" s="390"/>
      <c r="CS33" s="390"/>
      <c r="CT33" s="390"/>
      <c r="CU33" s="390"/>
      <c r="CV33" s="390"/>
      <c r="CW33" s="390"/>
      <c r="CX33" s="390"/>
      <c r="CY33" s="390"/>
      <c r="CZ33" s="390"/>
      <c r="DA33" s="390"/>
      <c r="DB33" s="390"/>
      <c r="DC33" s="390"/>
      <c r="DD33" s="390"/>
      <c r="DE33" s="390"/>
      <c r="DF33" s="210"/>
      <c r="DG33" s="389" t="s">
        <v>200</v>
      </c>
      <c r="DH33" s="389"/>
      <c r="DI33" s="212"/>
      <c r="DJ33" s="180"/>
      <c r="DK33" s="180"/>
      <c r="DL33" s="180"/>
      <c r="DM33" s="180"/>
      <c r="DN33" s="180"/>
      <c r="DO33" s="180"/>
    </row>
    <row r="34" spans="1:119" ht="32.25" customHeight="1" x14ac:dyDescent="0.15">
      <c r="A34" s="181"/>
      <c r="B34" s="207"/>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08"/>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08"/>
      <c r="AM34" s="387" t="str">
        <f>IF(AO34="","",MAX(C34:D43,U34:V43)+1)</f>
        <v/>
      </c>
      <c r="AN34" s="387"/>
      <c r="AO34" s="386"/>
      <c r="AP34" s="386"/>
      <c r="AQ34" s="386"/>
      <c r="AR34" s="386"/>
      <c r="AS34" s="386"/>
      <c r="AT34" s="386"/>
      <c r="AU34" s="386"/>
      <c r="AV34" s="386"/>
      <c r="AW34" s="386"/>
      <c r="AX34" s="386"/>
      <c r="AY34" s="386"/>
      <c r="AZ34" s="386"/>
      <c r="BA34" s="386"/>
      <c r="BB34" s="386"/>
      <c r="BC34" s="386"/>
      <c r="BD34" s="208"/>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08"/>
      <c r="BW34" s="387">
        <f>IF(BY34="","",MAX(C34:D43,U34:V43,AM34:AN43,BE34:BF43)+1)</f>
        <v>7</v>
      </c>
      <c r="BX34" s="387"/>
      <c r="BY34" s="386" t="str">
        <f>IF('各会計、関係団体の財政状況及び健全化判断比率'!B68="","",'各会計、関係団体の財政状況及び健全化判断比率'!B68)</f>
        <v>豊能郡環境施設組合（一般会計）</v>
      </c>
      <c r="BZ34" s="386"/>
      <c r="CA34" s="386"/>
      <c r="CB34" s="386"/>
      <c r="CC34" s="386"/>
      <c r="CD34" s="386"/>
      <c r="CE34" s="386"/>
      <c r="CF34" s="386"/>
      <c r="CG34" s="386"/>
      <c r="CH34" s="386"/>
      <c r="CI34" s="386"/>
      <c r="CJ34" s="386"/>
      <c r="CK34" s="386"/>
      <c r="CL34" s="386"/>
      <c r="CM34" s="386"/>
      <c r="CN34" s="208"/>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05"/>
      <c r="DG34" s="388" t="str">
        <f>IF('各会計、関係団体の財政状況及び健全化判断比率'!BR7="","",'各会計、関係団体の財政状況及び健全化判断比率'!BR7)</f>
        <v/>
      </c>
      <c r="DH34" s="388"/>
      <c r="DI34" s="212"/>
      <c r="DJ34" s="180"/>
      <c r="DK34" s="180"/>
      <c r="DL34" s="180"/>
      <c r="DM34" s="180"/>
      <c r="DN34" s="180"/>
      <c r="DO34" s="180"/>
    </row>
    <row r="35" spans="1:119" ht="32.25" customHeight="1" x14ac:dyDescent="0.15">
      <c r="A35" s="181"/>
      <c r="B35" s="207"/>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08"/>
      <c r="U35" s="387">
        <f>IF(W35="","",U34+1)</f>
        <v>3</v>
      </c>
      <c r="V35" s="387"/>
      <c r="W35" s="386" t="str">
        <f>IF('各会計、関係団体の財政状況及び健全化判断比率'!B29="","",'各会計、関係団体の財政状況及び健全化判断比率'!B29)</f>
        <v>国民健康保険特別会計診療所施設勘定</v>
      </c>
      <c r="X35" s="386"/>
      <c r="Y35" s="386"/>
      <c r="Z35" s="386"/>
      <c r="AA35" s="386"/>
      <c r="AB35" s="386"/>
      <c r="AC35" s="386"/>
      <c r="AD35" s="386"/>
      <c r="AE35" s="386"/>
      <c r="AF35" s="386"/>
      <c r="AG35" s="386"/>
      <c r="AH35" s="386"/>
      <c r="AI35" s="386"/>
      <c r="AJ35" s="386"/>
      <c r="AK35" s="386"/>
      <c r="AL35" s="208"/>
      <c r="AM35" s="387" t="str">
        <f t="shared" ref="AM35:AM43" si="0">IF(AO35="","",AM34+1)</f>
        <v/>
      </c>
      <c r="AN35" s="387"/>
      <c r="AO35" s="386"/>
      <c r="AP35" s="386"/>
      <c r="AQ35" s="386"/>
      <c r="AR35" s="386"/>
      <c r="AS35" s="386"/>
      <c r="AT35" s="386"/>
      <c r="AU35" s="386"/>
      <c r="AV35" s="386"/>
      <c r="AW35" s="386"/>
      <c r="AX35" s="386"/>
      <c r="AY35" s="386"/>
      <c r="AZ35" s="386"/>
      <c r="BA35" s="386"/>
      <c r="BB35" s="386"/>
      <c r="BC35" s="386"/>
      <c r="BD35" s="208"/>
      <c r="BE35" s="387" t="str">
        <f t="shared" ref="BE35:BE43" si="1">IF(BG35="","",BE34+1)</f>
        <v/>
      </c>
      <c r="BF35" s="387"/>
      <c r="BG35" s="386"/>
      <c r="BH35" s="386"/>
      <c r="BI35" s="386"/>
      <c r="BJ35" s="386"/>
      <c r="BK35" s="386"/>
      <c r="BL35" s="386"/>
      <c r="BM35" s="386"/>
      <c r="BN35" s="386"/>
      <c r="BO35" s="386"/>
      <c r="BP35" s="386"/>
      <c r="BQ35" s="386"/>
      <c r="BR35" s="386"/>
      <c r="BS35" s="386"/>
      <c r="BT35" s="386"/>
      <c r="BU35" s="386"/>
      <c r="BV35" s="208"/>
      <c r="BW35" s="387">
        <f t="shared" ref="BW35:BW43" si="2">IF(BY35="","",BW34+1)</f>
        <v>8</v>
      </c>
      <c r="BX35" s="387"/>
      <c r="BY35" s="386" t="str">
        <f>IF('各会計、関係団体の財政状況及び健全化判断比率'!B69="","",'各会計、関係団体の財政状況及び健全化判断比率'!B69)</f>
        <v>猪名川上流広域ごみ処理施設組合（一般会計）</v>
      </c>
      <c r="BZ35" s="386"/>
      <c r="CA35" s="386"/>
      <c r="CB35" s="386"/>
      <c r="CC35" s="386"/>
      <c r="CD35" s="386"/>
      <c r="CE35" s="386"/>
      <c r="CF35" s="386"/>
      <c r="CG35" s="386"/>
      <c r="CH35" s="386"/>
      <c r="CI35" s="386"/>
      <c r="CJ35" s="386"/>
      <c r="CK35" s="386"/>
      <c r="CL35" s="386"/>
      <c r="CM35" s="386"/>
      <c r="CN35" s="208"/>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5"/>
      <c r="DG35" s="388" t="str">
        <f>IF('各会計、関係団体の財政状況及び健全化判断比率'!BR8="","",'各会計、関係団体の財政状況及び健全化判断比率'!BR8)</f>
        <v/>
      </c>
      <c r="DH35" s="388"/>
      <c r="DI35" s="212"/>
      <c r="DJ35" s="180"/>
      <c r="DK35" s="180"/>
      <c r="DL35" s="180"/>
      <c r="DM35" s="180"/>
      <c r="DN35" s="180"/>
      <c r="DO35" s="180"/>
    </row>
    <row r="36" spans="1:119" ht="32.25" customHeight="1" x14ac:dyDescent="0.15">
      <c r="A36" s="181"/>
      <c r="B36" s="207"/>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08"/>
      <c r="U36" s="387">
        <f t="shared" ref="U36:U43" si="4">IF(W36="","",U35+1)</f>
        <v>4</v>
      </c>
      <c r="V36" s="387"/>
      <c r="W36" s="386" t="str">
        <f>IF('各会計、関係団体の財政状況及び健全化判断比率'!B30="","",'各会計、関係団体の財政状況及び健全化判断比率'!B30)</f>
        <v>介護保険特別会計事業勘定</v>
      </c>
      <c r="X36" s="386"/>
      <c r="Y36" s="386"/>
      <c r="Z36" s="386"/>
      <c r="AA36" s="386"/>
      <c r="AB36" s="386"/>
      <c r="AC36" s="386"/>
      <c r="AD36" s="386"/>
      <c r="AE36" s="386"/>
      <c r="AF36" s="386"/>
      <c r="AG36" s="386"/>
      <c r="AH36" s="386"/>
      <c r="AI36" s="386"/>
      <c r="AJ36" s="386"/>
      <c r="AK36" s="386"/>
      <c r="AL36" s="208"/>
      <c r="AM36" s="387" t="str">
        <f t="shared" si="0"/>
        <v/>
      </c>
      <c r="AN36" s="387"/>
      <c r="AO36" s="386"/>
      <c r="AP36" s="386"/>
      <c r="AQ36" s="386"/>
      <c r="AR36" s="386"/>
      <c r="AS36" s="386"/>
      <c r="AT36" s="386"/>
      <c r="AU36" s="386"/>
      <c r="AV36" s="386"/>
      <c r="AW36" s="386"/>
      <c r="AX36" s="386"/>
      <c r="AY36" s="386"/>
      <c r="AZ36" s="386"/>
      <c r="BA36" s="386"/>
      <c r="BB36" s="386"/>
      <c r="BC36" s="386"/>
      <c r="BD36" s="208"/>
      <c r="BE36" s="387" t="str">
        <f t="shared" si="1"/>
        <v/>
      </c>
      <c r="BF36" s="387"/>
      <c r="BG36" s="386"/>
      <c r="BH36" s="386"/>
      <c r="BI36" s="386"/>
      <c r="BJ36" s="386"/>
      <c r="BK36" s="386"/>
      <c r="BL36" s="386"/>
      <c r="BM36" s="386"/>
      <c r="BN36" s="386"/>
      <c r="BO36" s="386"/>
      <c r="BP36" s="386"/>
      <c r="BQ36" s="386"/>
      <c r="BR36" s="386"/>
      <c r="BS36" s="386"/>
      <c r="BT36" s="386"/>
      <c r="BU36" s="386"/>
      <c r="BV36" s="208"/>
      <c r="BW36" s="387">
        <f t="shared" si="2"/>
        <v>9</v>
      </c>
      <c r="BX36" s="387"/>
      <c r="BY36" s="386" t="str">
        <f>IF('各会計、関係団体の財政状況及び健全化判断比率'!B70="","",'各会計、関係団体の財政状況及び健全化判断比率'!B70)</f>
        <v>大阪府後期高齢者広域連合（一般会計）</v>
      </c>
      <c r="BZ36" s="386"/>
      <c r="CA36" s="386"/>
      <c r="CB36" s="386"/>
      <c r="CC36" s="386"/>
      <c r="CD36" s="386"/>
      <c r="CE36" s="386"/>
      <c r="CF36" s="386"/>
      <c r="CG36" s="386"/>
      <c r="CH36" s="386"/>
      <c r="CI36" s="386"/>
      <c r="CJ36" s="386"/>
      <c r="CK36" s="386"/>
      <c r="CL36" s="386"/>
      <c r="CM36" s="386"/>
      <c r="CN36" s="208"/>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5"/>
      <c r="DG36" s="388" t="str">
        <f>IF('各会計、関係団体の財政状況及び健全化判断比率'!BR9="","",'各会計、関係団体の財政状況及び健全化判断比率'!BR9)</f>
        <v/>
      </c>
      <c r="DH36" s="388"/>
      <c r="DI36" s="212"/>
      <c r="DJ36" s="180"/>
      <c r="DK36" s="180"/>
      <c r="DL36" s="180"/>
      <c r="DM36" s="180"/>
      <c r="DN36" s="180"/>
      <c r="DO36" s="180"/>
    </row>
    <row r="37" spans="1:119" ht="32.25" customHeight="1" x14ac:dyDescent="0.15">
      <c r="A37" s="181"/>
      <c r="B37" s="207"/>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08"/>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08"/>
      <c r="AM37" s="387" t="str">
        <f t="shared" si="0"/>
        <v/>
      </c>
      <c r="AN37" s="387"/>
      <c r="AO37" s="386"/>
      <c r="AP37" s="386"/>
      <c r="AQ37" s="386"/>
      <c r="AR37" s="386"/>
      <c r="AS37" s="386"/>
      <c r="AT37" s="386"/>
      <c r="AU37" s="386"/>
      <c r="AV37" s="386"/>
      <c r="AW37" s="386"/>
      <c r="AX37" s="386"/>
      <c r="AY37" s="386"/>
      <c r="AZ37" s="386"/>
      <c r="BA37" s="386"/>
      <c r="BB37" s="386"/>
      <c r="BC37" s="386"/>
      <c r="BD37" s="208"/>
      <c r="BE37" s="387" t="str">
        <f t="shared" si="1"/>
        <v/>
      </c>
      <c r="BF37" s="387"/>
      <c r="BG37" s="386"/>
      <c r="BH37" s="386"/>
      <c r="BI37" s="386"/>
      <c r="BJ37" s="386"/>
      <c r="BK37" s="386"/>
      <c r="BL37" s="386"/>
      <c r="BM37" s="386"/>
      <c r="BN37" s="386"/>
      <c r="BO37" s="386"/>
      <c r="BP37" s="386"/>
      <c r="BQ37" s="386"/>
      <c r="BR37" s="386"/>
      <c r="BS37" s="386"/>
      <c r="BT37" s="386"/>
      <c r="BU37" s="386"/>
      <c r="BV37" s="208"/>
      <c r="BW37" s="387">
        <f t="shared" si="2"/>
        <v>10</v>
      </c>
      <c r="BX37" s="387"/>
      <c r="BY37" s="386" t="str">
        <f>IF('各会計、関係団体の財政状況及び健全化判断比率'!B71="","",'各会計、関係団体の財政状況及び健全化判断比率'!B71)</f>
        <v>大阪府後期高齢者医療広域連合（後期高齢者医療特別会計）</v>
      </c>
      <c r="BZ37" s="386"/>
      <c r="CA37" s="386"/>
      <c r="CB37" s="386"/>
      <c r="CC37" s="386"/>
      <c r="CD37" s="386"/>
      <c r="CE37" s="386"/>
      <c r="CF37" s="386"/>
      <c r="CG37" s="386"/>
      <c r="CH37" s="386"/>
      <c r="CI37" s="386"/>
      <c r="CJ37" s="386"/>
      <c r="CK37" s="386"/>
      <c r="CL37" s="386"/>
      <c r="CM37" s="386"/>
      <c r="CN37" s="208"/>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5"/>
      <c r="DG37" s="388" t="str">
        <f>IF('各会計、関係団体の財政状況及び健全化判断比率'!BR10="","",'各会計、関係団体の財政状況及び健全化判断比率'!BR10)</f>
        <v/>
      </c>
      <c r="DH37" s="388"/>
      <c r="DI37" s="212"/>
      <c r="DJ37" s="180"/>
      <c r="DK37" s="180"/>
      <c r="DL37" s="180"/>
      <c r="DM37" s="180"/>
      <c r="DN37" s="180"/>
      <c r="DO37" s="180"/>
    </row>
    <row r="38" spans="1:119" ht="32.25" customHeight="1" x14ac:dyDescent="0.15">
      <c r="A38" s="181"/>
      <c r="B38" s="207"/>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08"/>
      <c r="U38" s="387" t="str">
        <f t="shared" si="4"/>
        <v/>
      </c>
      <c r="V38" s="387"/>
      <c r="W38" s="386"/>
      <c r="X38" s="386"/>
      <c r="Y38" s="386"/>
      <c r="Z38" s="386"/>
      <c r="AA38" s="386"/>
      <c r="AB38" s="386"/>
      <c r="AC38" s="386"/>
      <c r="AD38" s="386"/>
      <c r="AE38" s="386"/>
      <c r="AF38" s="386"/>
      <c r="AG38" s="386"/>
      <c r="AH38" s="386"/>
      <c r="AI38" s="386"/>
      <c r="AJ38" s="386"/>
      <c r="AK38" s="386"/>
      <c r="AL38" s="208"/>
      <c r="AM38" s="387" t="str">
        <f t="shared" si="0"/>
        <v/>
      </c>
      <c r="AN38" s="387"/>
      <c r="AO38" s="386"/>
      <c r="AP38" s="386"/>
      <c r="AQ38" s="386"/>
      <c r="AR38" s="386"/>
      <c r="AS38" s="386"/>
      <c r="AT38" s="386"/>
      <c r="AU38" s="386"/>
      <c r="AV38" s="386"/>
      <c r="AW38" s="386"/>
      <c r="AX38" s="386"/>
      <c r="AY38" s="386"/>
      <c r="AZ38" s="386"/>
      <c r="BA38" s="386"/>
      <c r="BB38" s="386"/>
      <c r="BC38" s="386"/>
      <c r="BD38" s="208"/>
      <c r="BE38" s="387" t="str">
        <f t="shared" si="1"/>
        <v/>
      </c>
      <c r="BF38" s="387"/>
      <c r="BG38" s="386"/>
      <c r="BH38" s="386"/>
      <c r="BI38" s="386"/>
      <c r="BJ38" s="386"/>
      <c r="BK38" s="386"/>
      <c r="BL38" s="386"/>
      <c r="BM38" s="386"/>
      <c r="BN38" s="386"/>
      <c r="BO38" s="386"/>
      <c r="BP38" s="386"/>
      <c r="BQ38" s="386"/>
      <c r="BR38" s="386"/>
      <c r="BS38" s="386"/>
      <c r="BT38" s="386"/>
      <c r="BU38" s="386"/>
      <c r="BV38" s="208"/>
      <c r="BW38" s="387">
        <f t="shared" si="2"/>
        <v>11</v>
      </c>
      <c r="BX38" s="387"/>
      <c r="BY38" s="386" t="str">
        <f>IF('各会計、関係団体の財政状況及び健全化判断比率'!B72="","",'各会計、関係団体の財政状況及び健全化判断比率'!B72)</f>
        <v>大阪広域水道企業団
水道事業会計</v>
      </c>
      <c r="BZ38" s="386"/>
      <c r="CA38" s="386"/>
      <c r="CB38" s="386"/>
      <c r="CC38" s="386"/>
      <c r="CD38" s="386"/>
      <c r="CE38" s="386"/>
      <c r="CF38" s="386"/>
      <c r="CG38" s="386"/>
      <c r="CH38" s="386"/>
      <c r="CI38" s="386"/>
      <c r="CJ38" s="386"/>
      <c r="CK38" s="386"/>
      <c r="CL38" s="386"/>
      <c r="CM38" s="386"/>
      <c r="CN38" s="208"/>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5"/>
      <c r="DG38" s="388" t="str">
        <f>IF('各会計、関係団体の財政状況及び健全化判断比率'!BR11="","",'各会計、関係団体の財政状況及び健全化判断比率'!BR11)</f>
        <v/>
      </c>
      <c r="DH38" s="388"/>
      <c r="DI38" s="212"/>
      <c r="DJ38" s="180"/>
      <c r="DK38" s="180"/>
      <c r="DL38" s="180"/>
      <c r="DM38" s="180"/>
      <c r="DN38" s="180"/>
      <c r="DO38" s="180"/>
    </row>
    <row r="39" spans="1:119" ht="32.25" customHeight="1" x14ac:dyDescent="0.15">
      <c r="A39" s="181"/>
      <c r="B39" s="207"/>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08"/>
      <c r="U39" s="387" t="str">
        <f t="shared" si="4"/>
        <v/>
      </c>
      <c r="V39" s="387"/>
      <c r="W39" s="386"/>
      <c r="X39" s="386"/>
      <c r="Y39" s="386"/>
      <c r="Z39" s="386"/>
      <c r="AA39" s="386"/>
      <c r="AB39" s="386"/>
      <c r="AC39" s="386"/>
      <c r="AD39" s="386"/>
      <c r="AE39" s="386"/>
      <c r="AF39" s="386"/>
      <c r="AG39" s="386"/>
      <c r="AH39" s="386"/>
      <c r="AI39" s="386"/>
      <c r="AJ39" s="386"/>
      <c r="AK39" s="386"/>
      <c r="AL39" s="208"/>
      <c r="AM39" s="387" t="str">
        <f t="shared" si="0"/>
        <v/>
      </c>
      <c r="AN39" s="387"/>
      <c r="AO39" s="386"/>
      <c r="AP39" s="386"/>
      <c r="AQ39" s="386"/>
      <c r="AR39" s="386"/>
      <c r="AS39" s="386"/>
      <c r="AT39" s="386"/>
      <c r="AU39" s="386"/>
      <c r="AV39" s="386"/>
      <c r="AW39" s="386"/>
      <c r="AX39" s="386"/>
      <c r="AY39" s="386"/>
      <c r="AZ39" s="386"/>
      <c r="BA39" s="386"/>
      <c r="BB39" s="386"/>
      <c r="BC39" s="386"/>
      <c r="BD39" s="208"/>
      <c r="BE39" s="387" t="str">
        <f t="shared" si="1"/>
        <v/>
      </c>
      <c r="BF39" s="387"/>
      <c r="BG39" s="386"/>
      <c r="BH39" s="386"/>
      <c r="BI39" s="386"/>
      <c r="BJ39" s="386"/>
      <c r="BK39" s="386"/>
      <c r="BL39" s="386"/>
      <c r="BM39" s="386"/>
      <c r="BN39" s="386"/>
      <c r="BO39" s="386"/>
      <c r="BP39" s="386"/>
      <c r="BQ39" s="386"/>
      <c r="BR39" s="386"/>
      <c r="BS39" s="386"/>
      <c r="BT39" s="386"/>
      <c r="BU39" s="386"/>
      <c r="BV39" s="208"/>
      <c r="BW39" s="387">
        <f t="shared" si="2"/>
        <v>12</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08"/>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5"/>
      <c r="DG39" s="388" t="str">
        <f>IF('各会計、関係団体の財政状況及び健全化判断比率'!BR12="","",'各会計、関係団体の財政状況及び健全化判断比率'!BR12)</f>
        <v/>
      </c>
      <c r="DH39" s="388"/>
      <c r="DI39" s="212"/>
      <c r="DJ39" s="180"/>
      <c r="DK39" s="180"/>
      <c r="DL39" s="180"/>
      <c r="DM39" s="180"/>
      <c r="DN39" s="180"/>
      <c r="DO39" s="180"/>
    </row>
    <row r="40" spans="1:119" ht="32.25" customHeight="1" x14ac:dyDescent="0.15">
      <c r="A40" s="181"/>
      <c r="B40" s="207"/>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08"/>
      <c r="U40" s="387" t="str">
        <f t="shared" si="4"/>
        <v/>
      </c>
      <c r="V40" s="387"/>
      <c r="W40" s="386"/>
      <c r="X40" s="386"/>
      <c r="Y40" s="386"/>
      <c r="Z40" s="386"/>
      <c r="AA40" s="386"/>
      <c r="AB40" s="386"/>
      <c r="AC40" s="386"/>
      <c r="AD40" s="386"/>
      <c r="AE40" s="386"/>
      <c r="AF40" s="386"/>
      <c r="AG40" s="386"/>
      <c r="AH40" s="386"/>
      <c r="AI40" s="386"/>
      <c r="AJ40" s="386"/>
      <c r="AK40" s="386"/>
      <c r="AL40" s="208"/>
      <c r="AM40" s="387" t="str">
        <f t="shared" si="0"/>
        <v/>
      </c>
      <c r="AN40" s="387"/>
      <c r="AO40" s="386"/>
      <c r="AP40" s="386"/>
      <c r="AQ40" s="386"/>
      <c r="AR40" s="386"/>
      <c r="AS40" s="386"/>
      <c r="AT40" s="386"/>
      <c r="AU40" s="386"/>
      <c r="AV40" s="386"/>
      <c r="AW40" s="386"/>
      <c r="AX40" s="386"/>
      <c r="AY40" s="386"/>
      <c r="AZ40" s="386"/>
      <c r="BA40" s="386"/>
      <c r="BB40" s="386"/>
      <c r="BC40" s="386"/>
      <c r="BD40" s="208"/>
      <c r="BE40" s="387" t="str">
        <f t="shared" si="1"/>
        <v/>
      </c>
      <c r="BF40" s="387"/>
      <c r="BG40" s="386"/>
      <c r="BH40" s="386"/>
      <c r="BI40" s="386"/>
      <c r="BJ40" s="386"/>
      <c r="BK40" s="386"/>
      <c r="BL40" s="386"/>
      <c r="BM40" s="386"/>
      <c r="BN40" s="386"/>
      <c r="BO40" s="386"/>
      <c r="BP40" s="386"/>
      <c r="BQ40" s="386"/>
      <c r="BR40" s="386"/>
      <c r="BS40" s="386"/>
      <c r="BT40" s="386"/>
      <c r="BU40" s="386"/>
      <c r="BV40" s="208"/>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08"/>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5"/>
      <c r="DG40" s="388" t="str">
        <f>IF('各会計、関係団体の財政状況及び健全化判断比率'!BR13="","",'各会計、関係団体の財政状況及び健全化判断比率'!BR13)</f>
        <v/>
      </c>
      <c r="DH40" s="388"/>
      <c r="DI40" s="212"/>
      <c r="DJ40" s="180"/>
      <c r="DK40" s="180"/>
      <c r="DL40" s="180"/>
      <c r="DM40" s="180"/>
      <c r="DN40" s="180"/>
      <c r="DO40" s="180"/>
    </row>
    <row r="41" spans="1:119" ht="32.25" customHeight="1" x14ac:dyDescent="0.15">
      <c r="A41" s="181"/>
      <c r="B41" s="207"/>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08"/>
      <c r="U41" s="387" t="str">
        <f t="shared" si="4"/>
        <v/>
      </c>
      <c r="V41" s="387"/>
      <c r="W41" s="386"/>
      <c r="X41" s="386"/>
      <c r="Y41" s="386"/>
      <c r="Z41" s="386"/>
      <c r="AA41" s="386"/>
      <c r="AB41" s="386"/>
      <c r="AC41" s="386"/>
      <c r="AD41" s="386"/>
      <c r="AE41" s="386"/>
      <c r="AF41" s="386"/>
      <c r="AG41" s="386"/>
      <c r="AH41" s="386"/>
      <c r="AI41" s="386"/>
      <c r="AJ41" s="386"/>
      <c r="AK41" s="386"/>
      <c r="AL41" s="208"/>
      <c r="AM41" s="387" t="str">
        <f t="shared" si="0"/>
        <v/>
      </c>
      <c r="AN41" s="387"/>
      <c r="AO41" s="386"/>
      <c r="AP41" s="386"/>
      <c r="AQ41" s="386"/>
      <c r="AR41" s="386"/>
      <c r="AS41" s="386"/>
      <c r="AT41" s="386"/>
      <c r="AU41" s="386"/>
      <c r="AV41" s="386"/>
      <c r="AW41" s="386"/>
      <c r="AX41" s="386"/>
      <c r="AY41" s="386"/>
      <c r="AZ41" s="386"/>
      <c r="BA41" s="386"/>
      <c r="BB41" s="386"/>
      <c r="BC41" s="386"/>
      <c r="BD41" s="208"/>
      <c r="BE41" s="387" t="str">
        <f t="shared" si="1"/>
        <v/>
      </c>
      <c r="BF41" s="387"/>
      <c r="BG41" s="386"/>
      <c r="BH41" s="386"/>
      <c r="BI41" s="386"/>
      <c r="BJ41" s="386"/>
      <c r="BK41" s="386"/>
      <c r="BL41" s="386"/>
      <c r="BM41" s="386"/>
      <c r="BN41" s="386"/>
      <c r="BO41" s="386"/>
      <c r="BP41" s="386"/>
      <c r="BQ41" s="386"/>
      <c r="BR41" s="386"/>
      <c r="BS41" s="386"/>
      <c r="BT41" s="386"/>
      <c r="BU41" s="386"/>
      <c r="BV41" s="208"/>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08"/>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5"/>
      <c r="DG41" s="388" t="str">
        <f>IF('各会計、関係団体の財政状況及び健全化判断比率'!BR14="","",'各会計、関係団体の財政状況及び健全化判断比率'!BR14)</f>
        <v/>
      </c>
      <c r="DH41" s="388"/>
      <c r="DI41" s="212"/>
      <c r="DJ41" s="180"/>
      <c r="DK41" s="180"/>
      <c r="DL41" s="180"/>
      <c r="DM41" s="180"/>
      <c r="DN41" s="180"/>
      <c r="DO41" s="180"/>
    </row>
    <row r="42" spans="1:119" ht="32.25" customHeight="1" x14ac:dyDescent="0.15">
      <c r="A42" s="180"/>
      <c r="B42" s="207"/>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08"/>
      <c r="U42" s="387" t="str">
        <f t="shared" si="4"/>
        <v/>
      </c>
      <c r="V42" s="387"/>
      <c r="W42" s="386"/>
      <c r="X42" s="386"/>
      <c r="Y42" s="386"/>
      <c r="Z42" s="386"/>
      <c r="AA42" s="386"/>
      <c r="AB42" s="386"/>
      <c r="AC42" s="386"/>
      <c r="AD42" s="386"/>
      <c r="AE42" s="386"/>
      <c r="AF42" s="386"/>
      <c r="AG42" s="386"/>
      <c r="AH42" s="386"/>
      <c r="AI42" s="386"/>
      <c r="AJ42" s="386"/>
      <c r="AK42" s="386"/>
      <c r="AL42" s="208"/>
      <c r="AM42" s="387" t="str">
        <f t="shared" si="0"/>
        <v/>
      </c>
      <c r="AN42" s="387"/>
      <c r="AO42" s="386"/>
      <c r="AP42" s="386"/>
      <c r="AQ42" s="386"/>
      <c r="AR42" s="386"/>
      <c r="AS42" s="386"/>
      <c r="AT42" s="386"/>
      <c r="AU42" s="386"/>
      <c r="AV42" s="386"/>
      <c r="AW42" s="386"/>
      <c r="AX42" s="386"/>
      <c r="AY42" s="386"/>
      <c r="AZ42" s="386"/>
      <c r="BA42" s="386"/>
      <c r="BB42" s="386"/>
      <c r="BC42" s="386"/>
      <c r="BD42" s="208"/>
      <c r="BE42" s="387" t="str">
        <f t="shared" si="1"/>
        <v/>
      </c>
      <c r="BF42" s="387"/>
      <c r="BG42" s="386"/>
      <c r="BH42" s="386"/>
      <c r="BI42" s="386"/>
      <c r="BJ42" s="386"/>
      <c r="BK42" s="386"/>
      <c r="BL42" s="386"/>
      <c r="BM42" s="386"/>
      <c r="BN42" s="386"/>
      <c r="BO42" s="386"/>
      <c r="BP42" s="386"/>
      <c r="BQ42" s="386"/>
      <c r="BR42" s="386"/>
      <c r="BS42" s="386"/>
      <c r="BT42" s="386"/>
      <c r="BU42" s="386"/>
      <c r="BV42" s="208"/>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08"/>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5"/>
      <c r="DG42" s="388" t="str">
        <f>IF('各会計、関係団体の財政状況及び健全化判断比率'!BR15="","",'各会計、関係団体の財政状況及び健全化判断比率'!BR15)</f>
        <v/>
      </c>
      <c r="DH42" s="388"/>
      <c r="DI42" s="212"/>
      <c r="DJ42" s="180"/>
      <c r="DK42" s="180"/>
      <c r="DL42" s="180"/>
      <c r="DM42" s="180"/>
      <c r="DN42" s="180"/>
      <c r="DO42" s="180"/>
    </row>
    <row r="43" spans="1:119" ht="32.25" customHeight="1" x14ac:dyDescent="0.15">
      <c r="A43" s="180"/>
      <c r="B43" s="207"/>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08"/>
      <c r="U43" s="387" t="str">
        <f t="shared" si="4"/>
        <v/>
      </c>
      <c r="V43" s="387"/>
      <c r="W43" s="386"/>
      <c r="X43" s="386"/>
      <c r="Y43" s="386"/>
      <c r="Z43" s="386"/>
      <c r="AA43" s="386"/>
      <c r="AB43" s="386"/>
      <c r="AC43" s="386"/>
      <c r="AD43" s="386"/>
      <c r="AE43" s="386"/>
      <c r="AF43" s="386"/>
      <c r="AG43" s="386"/>
      <c r="AH43" s="386"/>
      <c r="AI43" s="386"/>
      <c r="AJ43" s="386"/>
      <c r="AK43" s="386"/>
      <c r="AL43" s="208"/>
      <c r="AM43" s="387" t="str">
        <f t="shared" si="0"/>
        <v/>
      </c>
      <c r="AN43" s="387"/>
      <c r="AO43" s="386"/>
      <c r="AP43" s="386"/>
      <c r="AQ43" s="386"/>
      <c r="AR43" s="386"/>
      <c r="AS43" s="386"/>
      <c r="AT43" s="386"/>
      <c r="AU43" s="386"/>
      <c r="AV43" s="386"/>
      <c r="AW43" s="386"/>
      <c r="AX43" s="386"/>
      <c r="AY43" s="386"/>
      <c r="AZ43" s="386"/>
      <c r="BA43" s="386"/>
      <c r="BB43" s="386"/>
      <c r="BC43" s="386"/>
      <c r="BD43" s="208"/>
      <c r="BE43" s="387" t="str">
        <f t="shared" si="1"/>
        <v/>
      </c>
      <c r="BF43" s="387"/>
      <c r="BG43" s="386"/>
      <c r="BH43" s="386"/>
      <c r="BI43" s="386"/>
      <c r="BJ43" s="386"/>
      <c r="BK43" s="386"/>
      <c r="BL43" s="386"/>
      <c r="BM43" s="386"/>
      <c r="BN43" s="386"/>
      <c r="BO43" s="386"/>
      <c r="BP43" s="386"/>
      <c r="BQ43" s="386"/>
      <c r="BR43" s="386"/>
      <c r="BS43" s="386"/>
      <c r="BT43" s="386"/>
      <c r="BU43" s="386"/>
      <c r="BV43" s="208"/>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08"/>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5"/>
      <c r="DG43" s="388" t="str">
        <f>IF('各会計、関係団体の財政状況及び健全化判断比率'!BR16="","",'各会計、関係団体の財政状況及び健全化判断比率'!BR16)</f>
        <v/>
      </c>
      <c r="DH43" s="38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201</v>
      </c>
      <c r="C46" s="180"/>
      <c r="D46" s="180"/>
      <c r="E46" s="180" t="s">
        <v>202</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203</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204</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205</v>
      </c>
    </row>
    <row r="50" spans="5:5" x14ac:dyDescent="0.15">
      <c r="E50" s="182" t="s">
        <v>206</v>
      </c>
    </row>
    <row r="51" spans="5:5" x14ac:dyDescent="0.15">
      <c r="E51" s="182" t="s">
        <v>207</v>
      </c>
    </row>
    <row r="52" spans="5:5" x14ac:dyDescent="0.15">
      <c r="E52" s="182" t="s">
        <v>208</v>
      </c>
    </row>
    <row r="53" spans="5:5" x14ac:dyDescent="0.15"/>
    <row r="54" spans="5:5" x14ac:dyDescent="0.15"/>
    <row r="55" spans="5:5" x14ac:dyDescent="0.15"/>
    <row r="56" spans="5:5" x14ac:dyDescent="0.15"/>
  </sheetData>
  <sheetProtection algorithmName="SHA-512" hashValue="oFaOWnB2zQfAr5pE2NUVSsNkj3ISey2nTyYcIcrInfqOSTB6Irr2qZ/O9BQzb4mGIBjv5ilyGwOZNmDGHUIjqg==" saltValue="wnJe7RLzrVnLQYbzY3r5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562</v>
      </c>
      <c r="D34" s="1211"/>
      <c r="E34" s="1212"/>
      <c r="F34" s="32">
        <v>2.3199999999999998</v>
      </c>
      <c r="G34" s="33">
        <v>3.79</v>
      </c>
      <c r="H34" s="33">
        <v>2.42</v>
      </c>
      <c r="I34" s="33">
        <v>3.02</v>
      </c>
      <c r="J34" s="34">
        <v>2.15</v>
      </c>
      <c r="K34" s="22"/>
      <c r="L34" s="22"/>
      <c r="M34" s="22"/>
      <c r="N34" s="22"/>
      <c r="O34" s="22"/>
      <c r="P34" s="22"/>
    </row>
    <row r="35" spans="1:16" ht="39" customHeight="1" x14ac:dyDescent="0.15">
      <c r="A35" s="22"/>
      <c r="B35" s="35"/>
      <c r="C35" s="1205" t="s">
        <v>563</v>
      </c>
      <c r="D35" s="1206"/>
      <c r="E35" s="1207"/>
      <c r="F35" s="36">
        <v>1.9</v>
      </c>
      <c r="G35" s="37">
        <v>4.92</v>
      </c>
      <c r="H35" s="37">
        <v>5.71</v>
      </c>
      <c r="I35" s="37">
        <v>3.56</v>
      </c>
      <c r="J35" s="38">
        <v>1.84</v>
      </c>
      <c r="K35" s="22"/>
      <c r="L35" s="22"/>
      <c r="M35" s="22"/>
      <c r="N35" s="22"/>
      <c r="O35" s="22"/>
      <c r="P35" s="22"/>
    </row>
    <row r="36" spans="1:16" ht="39" customHeight="1" x14ac:dyDescent="0.15">
      <c r="A36" s="22"/>
      <c r="B36" s="35"/>
      <c r="C36" s="1205" t="s">
        <v>564</v>
      </c>
      <c r="D36" s="1206"/>
      <c r="E36" s="1207"/>
      <c r="F36" s="36">
        <v>6.66</v>
      </c>
      <c r="G36" s="37">
        <v>3.22</v>
      </c>
      <c r="H36" s="37">
        <v>3.07</v>
      </c>
      <c r="I36" s="37">
        <v>1.03</v>
      </c>
      <c r="J36" s="38">
        <v>1.43</v>
      </c>
      <c r="K36" s="22"/>
      <c r="L36" s="22"/>
      <c r="M36" s="22"/>
      <c r="N36" s="22"/>
      <c r="O36" s="22"/>
      <c r="P36" s="22"/>
    </row>
    <row r="37" spans="1:16" ht="39" customHeight="1" x14ac:dyDescent="0.15">
      <c r="A37" s="22"/>
      <c r="B37" s="35"/>
      <c r="C37" s="1205" t="s">
        <v>565</v>
      </c>
      <c r="D37" s="1206"/>
      <c r="E37" s="1207"/>
      <c r="F37" s="36">
        <v>0.46</v>
      </c>
      <c r="G37" s="37">
        <v>0.77</v>
      </c>
      <c r="H37" s="37">
        <v>0.69</v>
      </c>
      <c r="I37" s="37">
        <v>0.65</v>
      </c>
      <c r="J37" s="38">
        <v>0.63</v>
      </c>
      <c r="K37" s="22"/>
      <c r="L37" s="22"/>
      <c r="M37" s="22"/>
      <c r="N37" s="22"/>
      <c r="O37" s="22"/>
      <c r="P37" s="22"/>
    </row>
    <row r="38" spans="1:16" ht="39" customHeight="1" x14ac:dyDescent="0.15">
      <c r="A38" s="22"/>
      <c r="B38" s="35"/>
      <c r="C38" s="1205" t="s">
        <v>566</v>
      </c>
      <c r="D38" s="1206"/>
      <c r="E38" s="1207"/>
      <c r="F38" s="36">
        <v>0.26</v>
      </c>
      <c r="G38" s="37">
        <v>0.28000000000000003</v>
      </c>
      <c r="H38" s="37">
        <v>0.34</v>
      </c>
      <c r="I38" s="37">
        <v>0.35</v>
      </c>
      <c r="J38" s="38">
        <v>0.38</v>
      </c>
      <c r="K38" s="22"/>
      <c r="L38" s="22"/>
      <c r="M38" s="22"/>
      <c r="N38" s="22"/>
      <c r="O38" s="22"/>
      <c r="P38" s="22"/>
    </row>
    <row r="39" spans="1:16" ht="39" customHeight="1" x14ac:dyDescent="0.15">
      <c r="A39" s="22"/>
      <c r="B39" s="35"/>
      <c r="C39" s="1205" t="s">
        <v>567</v>
      </c>
      <c r="D39" s="1206"/>
      <c r="E39" s="1207"/>
      <c r="F39" s="36">
        <v>0</v>
      </c>
      <c r="G39" s="37">
        <v>0</v>
      </c>
      <c r="H39" s="37">
        <v>0.31</v>
      </c>
      <c r="I39" s="37">
        <v>0.11</v>
      </c>
      <c r="J39" s="38">
        <v>0.18</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568</v>
      </c>
      <c r="D42" s="1206"/>
      <c r="E42" s="1207"/>
      <c r="F42" s="36" t="s">
        <v>511</v>
      </c>
      <c r="G42" s="37" t="s">
        <v>511</v>
      </c>
      <c r="H42" s="37" t="s">
        <v>511</v>
      </c>
      <c r="I42" s="37" t="s">
        <v>511</v>
      </c>
      <c r="J42" s="38" t="s">
        <v>511</v>
      </c>
      <c r="K42" s="22"/>
      <c r="L42" s="22"/>
      <c r="M42" s="22"/>
      <c r="N42" s="22"/>
      <c r="O42" s="22"/>
      <c r="P42" s="22"/>
    </row>
    <row r="43" spans="1:16" ht="39" customHeight="1" thickBot="1" x14ac:dyDescent="0.2">
      <c r="A43" s="22"/>
      <c r="B43" s="40"/>
      <c r="C43" s="1208" t="s">
        <v>569</v>
      </c>
      <c r="D43" s="1209"/>
      <c r="E43" s="1210"/>
      <c r="F43" s="41">
        <v>12.97</v>
      </c>
      <c r="G43" s="42">
        <v>13.63</v>
      </c>
      <c r="H43" s="42">
        <v>12.01</v>
      </c>
      <c r="I43" s="42">
        <v>12.61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qt33vrz3p7l8F74EetHuQpEDfqHgk8NXjcqBFQB9LnE014KTDnn88G2m4mtMCXWadFCZlMCL5UIHa1vhamEAw==" saltValue="036JlKQz7gDzRKdU4OGT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518</v>
      </c>
      <c r="L45" s="60">
        <v>533</v>
      </c>
      <c r="M45" s="60">
        <v>578</v>
      </c>
      <c r="N45" s="60">
        <v>562</v>
      </c>
      <c r="O45" s="61">
        <v>544</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511</v>
      </c>
      <c r="L46" s="64" t="s">
        <v>511</v>
      </c>
      <c r="M46" s="64" t="s">
        <v>511</v>
      </c>
      <c r="N46" s="64" t="s">
        <v>511</v>
      </c>
      <c r="O46" s="65" t="s">
        <v>511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511</v>
      </c>
      <c r="L47" s="64" t="s">
        <v>511</v>
      </c>
      <c r="M47" s="64" t="s">
        <v>511</v>
      </c>
      <c r="N47" s="64" t="s">
        <v>511</v>
      </c>
      <c r="O47" s="65" t="s">
        <v>511</v>
      </c>
      <c r="P47" s="48"/>
      <c r="Q47" s="48"/>
      <c r="R47" s="48"/>
      <c r="S47" s="48"/>
      <c r="T47" s="48"/>
      <c r="U47" s="48"/>
    </row>
    <row r="48" spans="1:21" ht="30.75" customHeight="1" x14ac:dyDescent="0.15">
      <c r="A48" s="48"/>
      <c r="B48" s="1233"/>
      <c r="C48" s="1234"/>
      <c r="D48" s="62"/>
      <c r="E48" s="1215" t="s">
        <v>15</v>
      </c>
      <c r="F48" s="1215"/>
      <c r="G48" s="1215"/>
      <c r="H48" s="1215"/>
      <c r="I48" s="1215"/>
      <c r="J48" s="1216"/>
      <c r="K48" s="63">
        <v>120</v>
      </c>
      <c r="L48" s="64">
        <v>137</v>
      </c>
      <c r="M48" s="64">
        <v>148</v>
      </c>
      <c r="N48" s="64">
        <v>162</v>
      </c>
      <c r="O48" s="65">
        <v>81</v>
      </c>
      <c r="P48" s="48"/>
      <c r="Q48" s="48"/>
      <c r="R48" s="48"/>
      <c r="S48" s="48"/>
      <c r="T48" s="48"/>
      <c r="U48" s="48"/>
    </row>
    <row r="49" spans="1:21" ht="30.75" customHeight="1" x14ac:dyDescent="0.15">
      <c r="A49" s="48"/>
      <c r="B49" s="1233"/>
      <c r="C49" s="1234"/>
      <c r="D49" s="62"/>
      <c r="E49" s="1215" t="s">
        <v>16</v>
      </c>
      <c r="F49" s="1215"/>
      <c r="G49" s="1215"/>
      <c r="H49" s="1215"/>
      <c r="I49" s="1215"/>
      <c r="J49" s="1216"/>
      <c r="K49" s="63">
        <v>150</v>
      </c>
      <c r="L49" s="64">
        <v>150</v>
      </c>
      <c r="M49" s="64">
        <v>150</v>
      </c>
      <c r="N49" s="64">
        <v>150</v>
      </c>
      <c r="O49" s="65">
        <v>185</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511</v>
      </c>
      <c r="L50" s="64" t="s">
        <v>511</v>
      </c>
      <c r="M50" s="64" t="s">
        <v>511</v>
      </c>
      <c r="N50" s="64" t="s">
        <v>511</v>
      </c>
      <c r="O50" s="65" t="s">
        <v>511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511</v>
      </c>
      <c r="L51" s="64" t="s">
        <v>511</v>
      </c>
      <c r="M51" s="64" t="s">
        <v>511</v>
      </c>
      <c r="N51" s="64" t="s">
        <v>511</v>
      </c>
      <c r="O51" s="65" t="s">
        <v>511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560</v>
      </c>
      <c r="L52" s="64">
        <v>581</v>
      </c>
      <c r="M52" s="64">
        <v>594</v>
      </c>
      <c r="N52" s="64">
        <v>601</v>
      </c>
      <c r="O52" s="65">
        <v>597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228</v>
      </c>
      <c r="L53" s="69">
        <v>239</v>
      </c>
      <c r="M53" s="69">
        <v>282</v>
      </c>
      <c r="N53" s="69">
        <v>273</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1" t="s">
        <v>25</v>
      </c>
      <c r="C57" s="1222"/>
      <c r="D57" s="1225" t="s">
        <v>26</v>
      </c>
      <c r="E57" s="1226"/>
      <c r="F57" s="1226"/>
      <c r="G57" s="1226"/>
      <c r="H57" s="1226"/>
      <c r="I57" s="1226"/>
      <c r="J57" s="1227"/>
      <c r="K57" s="380" t="s">
        <v>581</v>
      </c>
      <c r="L57" s="381" t="s">
        <v>581</v>
      </c>
      <c r="M57" s="381" t="s">
        <v>581</v>
      </c>
      <c r="N57" s="381" t="s">
        <v>581</v>
      </c>
      <c r="O57" s="382" t="s">
        <v>581</v>
      </c>
    </row>
    <row r="58" spans="1:21" ht="31.5" customHeight="1" thickBot="1" x14ac:dyDescent="0.2">
      <c r="B58" s="1223"/>
      <c r="C58" s="1224"/>
      <c r="D58" s="1228" t="s">
        <v>27</v>
      </c>
      <c r="E58" s="1229"/>
      <c r="F58" s="1229"/>
      <c r="G58" s="1229"/>
      <c r="H58" s="1229"/>
      <c r="I58" s="1229"/>
      <c r="J58" s="1230"/>
      <c r="K58" s="383" t="s">
        <v>581</v>
      </c>
      <c r="L58" s="384" t="s">
        <v>581</v>
      </c>
      <c r="M58" s="384" t="s">
        <v>581</v>
      </c>
      <c r="N58" s="384" t="s">
        <v>581</v>
      </c>
      <c r="O58" s="385" t="s">
        <v>581</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oY/kWyISSckzIKzLFKd7Yj/ug3XuGTNz6K4doXwfe2znvAOT96G1qMNXMbtF1mCtGGTNl4zhCHQZib6YGGfw==" saltValue="ADo565Xbmn0I6Z9mUIrU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0"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553</v>
      </c>
      <c r="J40" s="94" t="s">
        <v>554</v>
      </c>
      <c r="K40" s="94" t="s">
        <v>555</v>
      </c>
      <c r="L40" s="94" t="s">
        <v>556</v>
      </c>
      <c r="M40" s="95" t="s">
        <v>557</v>
      </c>
    </row>
    <row r="41" spans="2:13" ht="27.75" customHeight="1" x14ac:dyDescent="0.15">
      <c r="B41" s="1239" t="s">
        <v>584</v>
      </c>
      <c r="C41" s="1240"/>
      <c r="D41" s="96"/>
      <c r="E41" s="1245" t="s">
        <v>30</v>
      </c>
      <c r="F41" s="1245"/>
      <c r="G41" s="1245"/>
      <c r="H41" s="1246"/>
      <c r="I41" s="97">
        <v>6142</v>
      </c>
      <c r="J41" s="98">
        <v>6035</v>
      </c>
      <c r="K41" s="98">
        <v>6154</v>
      </c>
      <c r="L41" s="98">
        <v>5943</v>
      </c>
      <c r="M41" s="99">
        <v>5857</v>
      </c>
    </row>
    <row r="42" spans="2:13" ht="27.75" customHeight="1" x14ac:dyDescent="0.15">
      <c r="B42" s="1241"/>
      <c r="C42" s="1242"/>
      <c r="D42" s="100"/>
      <c r="E42" s="1247" t="s">
        <v>31</v>
      </c>
      <c r="F42" s="1247"/>
      <c r="G42" s="1247"/>
      <c r="H42" s="1248"/>
      <c r="I42" s="101" t="s">
        <v>511</v>
      </c>
      <c r="J42" s="102" t="s">
        <v>511</v>
      </c>
      <c r="K42" s="102" t="s">
        <v>511</v>
      </c>
      <c r="L42" s="102" t="s">
        <v>511</v>
      </c>
      <c r="M42" s="103" t="s">
        <v>511</v>
      </c>
    </row>
    <row r="43" spans="2:13" ht="27.75" customHeight="1" x14ac:dyDescent="0.15">
      <c r="B43" s="1241"/>
      <c r="C43" s="1242"/>
      <c r="D43" s="100"/>
      <c r="E43" s="1247" t="s">
        <v>32</v>
      </c>
      <c r="F43" s="1247"/>
      <c r="G43" s="1247"/>
      <c r="H43" s="1248"/>
      <c r="I43" s="101">
        <v>1428</v>
      </c>
      <c r="J43" s="102">
        <v>1357</v>
      </c>
      <c r="K43" s="102">
        <v>1260</v>
      </c>
      <c r="L43" s="102">
        <v>1284</v>
      </c>
      <c r="M43" s="103">
        <v>806</v>
      </c>
    </row>
    <row r="44" spans="2:13" ht="27.75" customHeight="1" x14ac:dyDescent="0.15">
      <c r="B44" s="1241"/>
      <c r="C44" s="1242"/>
      <c r="D44" s="100"/>
      <c r="E44" s="1247" t="s">
        <v>33</v>
      </c>
      <c r="F44" s="1247"/>
      <c r="G44" s="1247"/>
      <c r="H44" s="1248"/>
      <c r="I44" s="101">
        <v>912</v>
      </c>
      <c r="J44" s="102">
        <v>775</v>
      </c>
      <c r="K44" s="102">
        <v>637</v>
      </c>
      <c r="L44" s="102">
        <v>496</v>
      </c>
      <c r="M44" s="103">
        <v>682</v>
      </c>
    </row>
    <row r="45" spans="2:13" ht="27.75" customHeight="1" x14ac:dyDescent="0.15">
      <c r="B45" s="1241"/>
      <c r="C45" s="1242"/>
      <c r="D45" s="100"/>
      <c r="E45" s="1247" t="s">
        <v>34</v>
      </c>
      <c r="F45" s="1247"/>
      <c r="G45" s="1247"/>
      <c r="H45" s="1248"/>
      <c r="I45" s="101">
        <v>1920</v>
      </c>
      <c r="J45" s="102">
        <v>1912</v>
      </c>
      <c r="K45" s="102">
        <v>1916</v>
      </c>
      <c r="L45" s="102">
        <v>1803</v>
      </c>
      <c r="M45" s="103">
        <v>1619</v>
      </c>
    </row>
    <row r="46" spans="2:13" ht="27.75" customHeight="1" x14ac:dyDescent="0.15">
      <c r="B46" s="1241"/>
      <c r="C46" s="1242"/>
      <c r="D46" s="104"/>
      <c r="E46" s="1247" t="s">
        <v>35</v>
      </c>
      <c r="F46" s="1247"/>
      <c r="G46" s="1247"/>
      <c r="H46" s="1248"/>
      <c r="I46" s="101" t="s">
        <v>511</v>
      </c>
      <c r="J46" s="102" t="s">
        <v>511</v>
      </c>
      <c r="K46" s="102" t="s">
        <v>511</v>
      </c>
      <c r="L46" s="102" t="s">
        <v>511</v>
      </c>
      <c r="M46" s="103" t="s">
        <v>511</v>
      </c>
    </row>
    <row r="47" spans="2:13" ht="27.75" customHeight="1" x14ac:dyDescent="0.15">
      <c r="B47" s="1241"/>
      <c r="C47" s="1242"/>
      <c r="D47" s="105"/>
      <c r="E47" s="1249" t="s">
        <v>585</v>
      </c>
      <c r="F47" s="1250"/>
      <c r="G47" s="1250"/>
      <c r="H47" s="1251"/>
      <c r="I47" s="101" t="s">
        <v>511</v>
      </c>
      <c r="J47" s="102" t="s">
        <v>511</v>
      </c>
      <c r="K47" s="102" t="s">
        <v>511</v>
      </c>
      <c r="L47" s="102" t="s">
        <v>511</v>
      </c>
      <c r="M47" s="103" t="s">
        <v>511</v>
      </c>
    </row>
    <row r="48" spans="2:13" ht="27.75" customHeight="1" x14ac:dyDescent="0.15">
      <c r="B48" s="1241"/>
      <c r="C48" s="1242"/>
      <c r="D48" s="100"/>
      <c r="E48" s="1247" t="s">
        <v>36</v>
      </c>
      <c r="F48" s="1247"/>
      <c r="G48" s="1247"/>
      <c r="H48" s="1248"/>
      <c r="I48" s="101" t="s">
        <v>511</v>
      </c>
      <c r="J48" s="102" t="s">
        <v>511</v>
      </c>
      <c r="K48" s="102" t="s">
        <v>511</v>
      </c>
      <c r="L48" s="102" t="s">
        <v>511</v>
      </c>
      <c r="M48" s="103" t="s">
        <v>511</v>
      </c>
    </row>
    <row r="49" spans="2:13" ht="27.75" customHeight="1" x14ac:dyDescent="0.15">
      <c r="B49" s="1243"/>
      <c r="C49" s="1244"/>
      <c r="D49" s="100"/>
      <c r="E49" s="1247" t="s">
        <v>37</v>
      </c>
      <c r="F49" s="1247"/>
      <c r="G49" s="1247"/>
      <c r="H49" s="1248"/>
      <c r="I49" s="101" t="s">
        <v>511</v>
      </c>
      <c r="J49" s="102" t="s">
        <v>511</v>
      </c>
      <c r="K49" s="102" t="s">
        <v>511</v>
      </c>
      <c r="L49" s="102" t="s">
        <v>511</v>
      </c>
      <c r="M49" s="103" t="s">
        <v>511</v>
      </c>
    </row>
    <row r="50" spans="2:13" ht="27.75" customHeight="1" x14ac:dyDescent="0.15">
      <c r="B50" s="1252" t="s">
        <v>586</v>
      </c>
      <c r="C50" s="1253"/>
      <c r="D50" s="106"/>
      <c r="E50" s="1247" t="s">
        <v>38</v>
      </c>
      <c r="F50" s="1247"/>
      <c r="G50" s="1247"/>
      <c r="H50" s="1248"/>
      <c r="I50" s="101">
        <v>3396</v>
      </c>
      <c r="J50" s="102">
        <v>3651</v>
      </c>
      <c r="K50" s="102">
        <v>3647</v>
      </c>
      <c r="L50" s="102">
        <v>3197</v>
      </c>
      <c r="M50" s="103">
        <v>3046</v>
      </c>
    </row>
    <row r="51" spans="2:13" ht="27.75" customHeight="1" x14ac:dyDescent="0.15">
      <c r="B51" s="1241"/>
      <c r="C51" s="1242"/>
      <c r="D51" s="100"/>
      <c r="E51" s="1247" t="s">
        <v>39</v>
      </c>
      <c r="F51" s="1247"/>
      <c r="G51" s="1247"/>
      <c r="H51" s="1248"/>
      <c r="I51" s="101" t="s">
        <v>511</v>
      </c>
      <c r="J51" s="102" t="s">
        <v>511</v>
      </c>
      <c r="K51" s="102" t="s">
        <v>511</v>
      </c>
      <c r="L51" s="102" t="s">
        <v>511</v>
      </c>
      <c r="M51" s="103" t="s">
        <v>511</v>
      </c>
    </row>
    <row r="52" spans="2:13" ht="27.75" customHeight="1" x14ac:dyDescent="0.15">
      <c r="B52" s="1243"/>
      <c r="C52" s="1244"/>
      <c r="D52" s="100"/>
      <c r="E52" s="1247" t="s">
        <v>40</v>
      </c>
      <c r="F52" s="1247"/>
      <c r="G52" s="1247"/>
      <c r="H52" s="1248"/>
      <c r="I52" s="101">
        <v>6748</v>
      </c>
      <c r="J52" s="102">
        <v>6793</v>
      </c>
      <c r="K52" s="102">
        <v>6552</v>
      </c>
      <c r="L52" s="102">
        <v>6335</v>
      </c>
      <c r="M52" s="103">
        <v>6137</v>
      </c>
    </row>
    <row r="53" spans="2:13" ht="27.75" customHeight="1" thickBot="1" x14ac:dyDescent="0.2">
      <c r="B53" s="1254" t="s">
        <v>587</v>
      </c>
      <c r="C53" s="1255"/>
      <c r="D53" s="107"/>
      <c r="E53" s="1256" t="s">
        <v>41</v>
      </c>
      <c r="F53" s="1256"/>
      <c r="G53" s="1256"/>
      <c r="H53" s="1257"/>
      <c r="I53" s="108">
        <v>257</v>
      </c>
      <c r="J53" s="109">
        <v>-365</v>
      </c>
      <c r="K53" s="109">
        <v>-231</v>
      </c>
      <c r="L53" s="109">
        <v>-6</v>
      </c>
      <c r="M53" s="110">
        <v>-218</v>
      </c>
    </row>
    <row r="54" spans="2:13" ht="27.75" customHeight="1" x14ac:dyDescent="0.15">
      <c r="B54" s="111" t="s">
        <v>42</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ebshEDcfO40OAMRNZhHHiKfwBQsr9FC30ldKzFWhDpRufEI4Kfd7i0M2j8fZx/fN6RxhQAoYudjLu+iExfv+Q==" saltValue="K0idGgFhkfeuZuRyyoiq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43</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66" t="s">
        <v>44</v>
      </c>
      <c r="D55" s="1266"/>
      <c r="E55" s="1267"/>
      <c r="F55" s="122">
        <v>2140</v>
      </c>
      <c r="G55" s="122">
        <v>1743</v>
      </c>
      <c r="H55" s="123">
        <v>1497</v>
      </c>
    </row>
    <row r="56" spans="2:8" ht="52.5" customHeight="1" x14ac:dyDescent="0.15">
      <c r="B56" s="124"/>
      <c r="C56" s="1268" t="s">
        <v>45</v>
      </c>
      <c r="D56" s="1268"/>
      <c r="E56" s="1269"/>
      <c r="F56" s="125">
        <v>1</v>
      </c>
      <c r="G56" s="125">
        <v>1</v>
      </c>
      <c r="H56" s="126">
        <v>1</v>
      </c>
    </row>
    <row r="57" spans="2:8" ht="53.25" customHeight="1" x14ac:dyDescent="0.15">
      <c r="B57" s="124"/>
      <c r="C57" s="1270" t="s">
        <v>46</v>
      </c>
      <c r="D57" s="1270"/>
      <c r="E57" s="1271"/>
      <c r="F57" s="127">
        <v>1018</v>
      </c>
      <c r="G57" s="127">
        <v>884</v>
      </c>
      <c r="H57" s="128">
        <v>940</v>
      </c>
    </row>
    <row r="58" spans="2:8" ht="45.75" customHeight="1" x14ac:dyDescent="0.15">
      <c r="B58" s="129"/>
      <c r="C58" s="1258" t="s">
        <v>588</v>
      </c>
      <c r="D58" s="1259"/>
      <c r="E58" s="1260"/>
      <c r="F58" s="130">
        <v>653</v>
      </c>
      <c r="G58" s="130">
        <v>586</v>
      </c>
      <c r="H58" s="131">
        <v>519</v>
      </c>
    </row>
    <row r="59" spans="2:8" ht="45.75" customHeight="1" x14ac:dyDescent="0.15">
      <c r="B59" s="129"/>
      <c r="C59" s="1258" t="s">
        <v>589</v>
      </c>
      <c r="D59" s="1259"/>
      <c r="E59" s="1260"/>
      <c r="F59" s="130">
        <v>110</v>
      </c>
      <c r="G59" s="130">
        <v>109</v>
      </c>
      <c r="H59" s="131">
        <v>109</v>
      </c>
    </row>
    <row r="60" spans="2:8" ht="45.75" customHeight="1" x14ac:dyDescent="0.15">
      <c r="B60" s="129"/>
      <c r="C60" s="1258" t="s">
        <v>590</v>
      </c>
      <c r="D60" s="1259"/>
      <c r="E60" s="1260"/>
      <c r="F60" s="130">
        <v>87</v>
      </c>
      <c r="G60" s="130">
        <v>55</v>
      </c>
      <c r="H60" s="131">
        <v>178</v>
      </c>
    </row>
    <row r="61" spans="2:8" ht="45.75" customHeight="1" x14ac:dyDescent="0.15">
      <c r="B61" s="129"/>
      <c r="C61" s="1258" t="s">
        <v>591</v>
      </c>
      <c r="D61" s="1259"/>
      <c r="E61" s="1260"/>
      <c r="F61" s="130">
        <v>77</v>
      </c>
      <c r="G61" s="130">
        <v>76</v>
      </c>
      <c r="H61" s="131">
        <v>76</v>
      </c>
    </row>
    <row r="62" spans="2:8" ht="45.75" customHeight="1" thickBot="1" x14ac:dyDescent="0.2">
      <c r="B62" s="132"/>
      <c r="C62" s="1261" t="s">
        <v>592</v>
      </c>
      <c r="D62" s="1262"/>
      <c r="E62" s="1263"/>
      <c r="F62" s="133">
        <v>91</v>
      </c>
      <c r="G62" s="133">
        <v>58</v>
      </c>
      <c r="H62" s="134">
        <v>58</v>
      </c>
    </row>
    <row r="63" spans="2:8" ht="52.5" customHeight="1" thickBot="1" x14ac:dyDescent="0.2">
      <c r="B63" s="135"/>
      <c r="C63" s="1264" t="s">
        <v>47</v>
      </c>
      <c r="D63" s="1264"/>
      <c r="E63" s="1265"/>
      <c r="F63" s="136">
        <v>3159</v>
      </c>
      <c r="G63" s="136">
        <v>2628</v>
      </c>
      <c r="H63" s="137">
        <v>2438</v>
      </c>
    </row>
    <row r="64" spans="2:8" ht="15" customHeight="1" x14ac:dyDescent="0.15"/>
  </sheetData>
  <sheetProtection algorithmName="SHA-512" hashValue="tQHBqi+/uBT4cx5dxc5e60n38CR2b9FMRdzkGsxICG/p4ENh7ySDh6z1/YK2S8zvJ7XCQJeGL57ziKFjpGfhVA==" saltValue="4klvLW9l7PGl9gF9n33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85"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86"/>
      <c r="DG10" s="286"/>
      <c r="DH10" s="286"/>
      <c r="DI10" s="286"/>
      <c r="DJ10" s="286"/>
      <c r="DK10" s="286"/>
      <c r="DL10" s="286"/>
      <c r="DM10" s="286"/>
      <c r="DN10" s="286"/>
      <c r="DO10" s="286"/>
      <c r="DP10" s="286"/>
      <c r="DQ10" s="286"/>
      <c r="DR10" s="286"/>
      <c r="DS10" s="286"/>
      <c r="DT10" s="286"/>
      <c r="DU10" s="286"/>
      <c r="DV10" s="286"/>
      <c r="DW10" s="286"/>
      <c r="EM10" s="285" t="s">
        <v>594</v>
      </c>
    </row>
    <row r="11" spans="1:143" s="285"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86"/>
      <c r="DG12" s="286"/>
      <c r="DH12" s="286"/>
      <c r="DI12" s="286"/>
      <c r="DJ12" s="286"/>
      <c r="DK12" s="286"/>
      <c r="DL12" s="286"/>
      <c r="DM12" s="286"/>
      <c r="DN12" s="286"/>
      <c r="DO12" s="286"/>
      <c r="DP12" s="286"/>
      <c r="DQ12" s="286"/>
      <c r="DR12" s="286"/>
      <c r="DS12" s="286"/>
      <c r="DT12" s="286"/>
      <c r="DU12" s="286"/>
      <c r="DV12" s="286"/>
      <c r="DW12" s="286"/>
      <c r="EM12" s="285" t="s">
        <v>594</v>
      </c>
    </row>
    <row r="13" spans="1:143" s="285"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595</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596</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597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598</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553</v>
      </c>
      <c r="BQ50" s="1306"/>
      <c r="BR50" s="1306"/>
      <c r="BS50" s="1306"/>
      <c r="BT50" s="1306"/>
      <c r="BU50" s="1306"/>
      <c r="BV50" s="1306"/>
      <c r="BW50" s="1306"/>
      <c r="BX50" s="1306" t="s">
        <v>554</v>
      </c>
      <c r="BY50" s="1306"/>
      <c r="BZ50" s="1306"/>
      <c r="CA50" s="1306"/>
      <c r="CB50" s="1306"/>
      <c r="CC50" s="1306"/>
      <c r="CD50" s="1306"/>
      <c r="CE50" s="1306"/>
      <c r="CF50" s="1306" t="s">
        <v>555</v>
      </c>
      <c r="CG50" s="1306"/>
      <c r="CH50" s="1306"/>
      <c r="CI50" s="1306"/>
      <c r="CJ50" s="1306"/>
      <c r="CK50" s="1306"/>
      <c r="CL50" s="1306"/>
      <c r="CM50" s="1306"/>
      <c r="CN50" s="1306" t="s">
        <v>556</v>
      </c>
      <c r="CO50" s="1306"/>
      <c r="CP50" s="1306"/>
      <c r="CQ50" s="1306"/>
      <c r="CR50" s="1306"/>
      <c r="CS50" s="1306"/>
      <c r="CT50" s="1306"/>
      <c r="CU50" s="1306"/>
      <c r="CV50" s="1306" t="s">
        <v>557</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599</v>
      </c>
      <c r="AO51" s="1310"/>
      <c r="AP51" s="1310"/>
      <c r="AQ51" s="1310"/>
      <c r="AR51" s="1310"/>
      <c r="AS51" s="1310"/>
      <c r="AT51" s="1310"/>
      <c r="AU51" s="1310"/>
      <c r="AV51" s="1310"/>
      <c r="AW51" s="1310"/>
      <c r="AX51" s="1310"/>
      <c r="AY51" s="1310"/>
      <c r="AZ51" s="1310"/>
      <c r="BA51" s="1310"/>
      <c r="BB51" s="1310" t="s">
        <v>600</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1"/>
      <c r="CO51" s="1312"/>
      <c r="CP51" s="1312"/>
      <c r="CQ51" s="1312"/>
      <c r="CR51" s="1312"/>
      <c r="CS51" s="1312"/>
      <c r="CT51" s="1312"/>
      <c r="CU51" s="1312"/>
      <c r="CV51" s="1311"/>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59.5</v>
      </c>
      <c r="BY53" s="1312"/>
      <c r="BZ53" s="1312"/>
      <c r="CA53" s="1312"/>
      <c r="CB53" s="1312"/>
      <c r="CC53" s="1312"/>
      <c r="CD53" s="1312"/>
      <c r="CE53" s="1312"/>
      <c r="CF53" s="1312">
        <v>61.1</v>
      </c>
      <c r="CG53" s="1312"/>
      <c r="CH53" s="1312"/>
      <c r="CI53" s="1312"/>
      <c r="CJ53" s="1312"/>
      <c r="CK53" s="1312"/>
      <c r="CL53" s="1312"/>
      <c r="CM53" s="1312"/>
      <c r="CN53" s="1311"/>
      <c r="CO53" s="1312"/>
      <c r="CP53" s="1312"/>
      <c r="CQ53" s="1312"/>
      <c r="CR53" s="1312"/>
      <c r="CS53" s="1312"/>
      <c r="CT53" s="1312"/>
      <c r="CU53" s="1312"/>
      <c r="CV53" s="1311"/>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602</v>
      </c>
      <c r="AO55" s="1306"/>
      <c r="AP55" s="1306"/>
      <c r="AQ55" s="1306"/>
      <c r="AR55" s="1306"/>
      <c r="AS55" s="1306"/>
      <c r="AT55" s="1306"/>
      <c r="AU55" s="1306"/>
      <c r="AV55" s="1306"/>
      <c r="AW55" s="1306"/>
      <c r="AX55" s="1306"/>
      <c r="AY55" s="1306"/>
      <c r="AZ55" s="1306"/>
      <c r="BA55" s="1306"/>
      <c r="BB55" s="1310" t="s">
        <v>600</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32.9</v>
      </c>
      <c r="BY55" s="1312"/>
      <c r="BZ55" s="1312"/>
      <c r="CA55" s="1312"/>
      <c r="CB55" s="1312"/>
      <c r="CC55" s="1312"/>
      <c r="CD55" s="1312"/>
      <c r="CE55" s="1312"/>
      <c r="CF55" s="1312">
        <v>28.5</v>
      </c>
      <c r="CG55" s="1312"/>
      <c r="CH55" s="1312"/>
      <c r="CI55" s="1312"/>
      <c r="CJ55" s="1312"/>
      <c r="CK55" s="1312"/>
      <c r="CL55" s="1312"/>
      <c r="CM55" s="1312"/>
      <c r="CN55" s="1311"/>
      <c r="CO55" s="1312"/>
      <c r="CP55" s="1312"/>
      <c r="CQ55" s="1312"/>
      <c r="CR55" s="1312"/>
      <c r="CS55" s="1312"/>
      <c r="CT55" s="1312"/>
      <c r="CU55" s="1312"/>
      <c r="CV55" s="1311"/>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601</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57</v>
      </c>
      <c r="BY57" s="1312"/>
      <c r="BZ57" s="1312"/>
      <c r="CA57" s="1312"/>
      <c r="CB57" s="1312"/>
      <c r="CC57" s="1312"/>
      <c r="CD57" s="1312"/>
      <c r="CE57" s="1312"/>
      <c r="CF57" s="1312">
        <v>59.7</v>
      </c>
      <c r="CG57" s="1312"/>
      <c r="CH57" s="1312"/>
      <c r="CI57" s="1312"/>
      <c r="CJ57" s="1312"/>
      <c r="CK57" s="1312"/>
      <c r="CL57" s="1312"/>
      <c r="CM57" s="1312"/>
      <c r="CN57" s="1311"/>
      <c r="CO57" s="1312"/>
      <c r="CP57" s="1312"/>
      <c r="CQ57" s="1312"/>
      <c r="CR57" s="1312"/>
      <c r="CS57" s="1312"/>
      <c r="CT57" s="1312"/>
      <c r="CU57" s="1312"/>
      <c r="CV57" s="1311"/>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603</v>
      </c>
    </row>
    <row r="64" spans="1:109" x14ac:dyDescent="0.15">
      <c r="B64" s="1281"/>
      <c r="G64" s="1288"/>
      <c r="I64" s="1322"/>
      <c r="J64" s="1322"/>
      <c r="K64" s="1322"/>
      <c r="L64" s="1322"/>
      <c r="M64" s="1322"/>
      <c r="N64" s="1323"/>
      <c r="AM64" s="1288"/>
      <c r="AN64" s="1288" t="s">
        <v>596</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598</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553</v>
      </c>
      <c r="BQ72" s="1306"/>
      <c r="BR72" s="1306"/>
      <c r="BS72" s="1306"/>
      <c r="BT72" s="1306"/>
      <c r="BU72" s="1306"/>
      <c r="BV72" s="1306"/>
      <c r="BW72" s="1306"/>
      <c r="BX72" s="1306" t="s">
        <v>554</v>
      </c>
      <c r="BY72" s="1306"/>
      <c r="BZ72" s="1306"/>
      <c r="CA72" s="1306"/>
      <c r="CB72" s="1306"/>
      <c r="CC72" s="1306"/>
      <c r="CD72" s="1306"/>
      <c r="CE72" s="1306"/>
      <c r="CF72" s="1306" t="s">
        <v>555</v>
      </c>
      <c r="CG72" s="1306"/>
      <c r="CH72" s="1306"/>
      <c r="CI72" s="1306"/>
      <c r="CJ72" s="1306"/>
      <c r="CK72" s="1306"/>
      <c r="CL72" s="1306"/>
      <c r="CM72" s="1306"/>
      <c r="CN72" s="1306" t="s">
        <v>556</v>
      </c>
      <c r="CO72" s="1306"/>
      <c r="CP72" s="1306"/>
      <c r="CQ72" s="1306"/>
      <c r="CR72" s="1306"/>
      <c r="CS72" s="1306"/>
      <c r="CT72" s="1306"/>
      <c r="CU72" s="1306"/>
      <c r="CV72" s="1306" t="s">
        <v>557</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599</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12">
        <v>6.2</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12">
        <v>5.8</v>
      </c>
      <c r="BQ75" s="1312"/>
      <c r="BR75" s="1312"/>
      <c r="BS75" s="1312"/>
      <c r="BT75" s="1312"/>
      <c r="BU75" s="1312"/>
      <c r="BV75" s="1312"/>
      <c r="BW75" s="1312"/>
      <c r="BX75" s="1312">
        <v>5.6</v>
      </c>
      <c r="BY75" s="1312"/>
      <c r="BZ75" s="1312"/>
      <c r="CA75" s="1312"/>
      <c r="CB75" s="1312"/>
      <c r="CC75" s="1312"/>
      <c r="CD75" s="1312"/>
      <c r="CE75" s="1312"/>
      <c r="CF75" s="1312">
        <v>6.2</v>
      </c>
      <c r="CG75" s="1312"/>
      <c r="CH75" s="1312"/>
      <c r="CI75" s="1312"/>
      <c r="CJ75" s="1312"/>
      <c r="CK75" s="1312"/>
      <c r="CL75" s="1312"/>
      <c r="CM75" s="1312"/>
      <c r="CN75" s="1312">
        <v>6.7</v>
      </c>
      <c r="CO75" s="1312"/>
      <c r="CP75" s="1312"/>
      <c r="CQ75" s="1312"/>
      <c r="CR75" s="1312"/>
      <c r="CS75" s="1312"/>
      <c r="CT75" s="1312"/>
      <c r="CU75" s="1312"/>
      <c r="CV75" s="1312">
        <v>6.5</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602</v>
      </c>
      <c r="AO77" s="1306"/>
      <c r="AP77" s="1306"/>
      <c r="AQ77" s="1306"/>
      <c r="AR77" s="1306"/>
      <c r="AS77" s="1306"/>
      <c r="AT77" s="1306"/>
      <c r="AU77" s="1306"/>
      <c r="AV77" s="1306"/>
      <c r="AW77" s="1306"/>
      <c r="AX77" s="1306"/>
      <c r="AY77" s="1306"/>
      <c r="AZ77" s="1306"/>
      <c r="BA77" s="1306"/>
      <c r="BB77" s="1310" t="s">
        <v>600</v>
      </c>
      <c r="BC77" s="1310"/>
      <c r="BD77" s="1310"/>
      <c r="BE77" s="1310"/>
      <c r="BF77" s="1310"/>
      <c r="BG77" s="1310"/>
      <c r="BH77" s="1310"/>
      <c r="BI77" s="1310"/>
      <c r="BJ77" s="1310"/>
      <c r="BK77" s="1310"/>
      <c r="BL77" s="1310"/>
      <c r="BM77" s="1310"/>
      <c r="BN77" s="1310"/>
      <c r="BO77" s="1310"/>
      <c r="BP77" s="1312">
        <v>36.5</v>
      </c>
      <c r="BQ77" s="1312"/>
      <c r="BR77" s="1312"/>
      <c r="BS77" s="1312"/>
      <c r="BT77" s="1312"/>
      <c r="BU77" s="1312"/>
      <c r="BV77" s="1312"/>
      <c r="BW77" s="1312"/>
      <c r="BX77" s="1312">
        <v>32.9</v>
      </c>
      <c r="BY77" s="1312"/>
      <c r="BZ77" s="1312"/>
      <c r="CA77" s="1312"/>
      <c r="CB77" s="1312"/>
      <c r="CC77" s="1312"/>
      <c r="CD77" s="1312"/>
      <c r="CE77" s="1312"/>
      <c r="CF77" s="1312">
        <v>28.5</v>
      </c>
      <c r="CG77" s="1312"/>
      <c r="CH77" s="1312"/>
      <c r="CI77" s="1312"/>
      <c r="CJ77" s="1312"/>
      <c r="CK77" s="1312"/>
      <c r="CL77" s="1312"/>
      <c r="CM77" s="1312"/>
      <c r="CN77" s="1312">
        <v>20.5</v>
      </c>
      <c r="CO77" s="1312"/>
      <c r="CP77" s="1312"/>
      <c r="CQ77" s="1312"/>
      <c r="CR77" s="1312"/>
      <c r="CS77" s="1312"/>
      <c r="CT77" s="1312"/>
      <c r="CU77" s="1312"/>
      <c r="CV77" s="1312">
        <v>21.4</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605</v>
      </c>
      <c r="BC79" s="1310"/>
      <c r="BD79" s="1310"/>
      <c r="BE79" s="1310"/>
      <c r="BF79" s="1310"/>
      <c r="BG79" s="1310"/>
      <c r="BH79" s="1310"/>
      <c r="BI79" s="1310"/>
      <c r="BJ79" s="1310"/>
      <c r="BK79" s="1310"/>
      <c r="BL79" s="1310"/>
      <c r="BM79" s="1310"/>
      <c r="BN79" s="1310"/>
      <c r="BO79" s="1310"/>
      <c r="BP79" s="1312">
        <v>9</v>
      </c>
      <c r="BQ79" s="1312"/>
      <c r="BR79" s="1312"/>
      <c r="BS79" s="1312"/>
      <c r="BT79" s="1312"/>
      <c r="BU79" s="1312"/>
      <c r="BV79" s="1312"/>
      <c r="BW79" s="1312"/>
      <c r="BX79" s="1312">
        <v>8.1999999999999993</v>
      </c>
      <c r="BY79" s="1312"/>
      <c r="BZ79" s="1312"/>
      <c r="CA79" s="1312"/>
      <c r="CB79" s="1312"/>
      <c r="CC79" s="1312"/>
      <c r="CD79" s="1312"/>
      <c r="CE79" s="1312"/>
      <c r="CF79" s="1312">
        <v>8</v>
      </c>
      <c r="CG79" s="1312"/>
      <c r="CH79" s="1312"/>
      <c r="CI79" s="1312"/>
      <c r="CJ79" s="1312"/>
      <c r="CK79" s="1312"/>
      <c r="CL79" s="1312"/>
      <c r="CM79" s="1312"/>
      <c r="CN79" s="1312">
        <v>7.9</v>
      </c>
      <c r="CO79" s="1312"/>
      <c r="CP79" s="1312"/>
      <c r="CQ79" s="1312"/>
      <c r="CR79" s="1312"/>
      <c r="CS79" s="1312"/>
      <c r="CT79" s="1312"/>
      <c r="CU79" s="1312"/>
      <c r="CV79" s="1312">
        <v>7.7</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LDu4XqP6UfIJGsHK8a2lIrCLy0DYpfcQzyoOKYg/NnAU73G6moWpltwmm0sTDOkMja0uMmSvOvGr/4LsDB+Bng==" saltValue="7NgPznoe5jQG7ihJYBlu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499</v>
      </c>
    </row>
  </sheetData>
  <sheetProtection algorithmName="SHA-512" hashValue="xJa7l42GlPMSsB0KfO930YbhmlrglMrX9zCdKT4or31w6eyts6yOrx4n0C2Ih/J7wmEtiInJG4lLjZrIrYAwEg==" saltValue="4wnVsamz8OliDRiKYqZa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499</v>
      </c>
    </row>
  </sheetData>
  <sheetProtection algorithmName="SHA-512" hashValue="cup/cDJ1v66TLPSq2MiYTFjwp+zKcGcx8TJ2t/fnd1QfjmazSview/ArYLkMOeEiRaMROfvH5QITz3hLMH3X1Q==" saltValue="HbDWzobmmGRmge8ZWLVrU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48</v>
      </c>
      <c r="E2" s="149"/>
      <c r="F2" s="150" t="s">
        <v>550</v>
      </c>
      <c r="G2" s="151"/>
      <c r="H2" s="152"/>
    </row>
    <row r="3" spans="1:8" x14ac:dyDescent="0.15">
      <c r="A3" s="148" t="s">
        <v>543</v>
      </c>
      <c r="B3" s="153"/>
      <c r="C3" s="154"/>
      <c r="D3" s="155">
        <v>20849</v>
      </c>
      <c r="E3" s="156"/>
      <c r="F3" s="157">
        <v>69469</v>
      </c>
      <c r="G3" s="158"/>
      <c r="H3" s="159"/>
    </row>
    <row r="4" spans="1:8" x14ac:dyDescent="0.15">
      <c r="A4" s="160"/>
      <c r="B4" s="161"/>
      <c r="C4" s="162"/>
      <c r="D4" s="163">
        <v>13169</v>
      </c>
      <c r="E4" s="164"/>
      <c r="F4" s="165">
        <v>38215</v>
      </c>
      <c r="G4" s="166"/>
      <c r="H4" s="167"/>
    </row>
    <row r="5" spans="1:8" x14ac:dyDescent="0.15">
      <c r="A5" s="148" t="s">
        <v>545</v>
      </c>
      <c r="B5" s="153"/>
      <c r="C5" s="154"/>
      <c r="D5" s="155">
        <v>15519</v>
      </c>
      <c r="E5" s="156"/>
      <c r="F5" s="157">
        <v>67293</v>
      </c>
      <c r="G5" s="158"/>
      <c r="H5" s="159"/>
    </row>
    <row r="6" spans="1:8" x14ac:dyDescent="0.15">
      <c r="A6" s="160"/>
      <c r="B6" s="161"/>
      <c r="C6" s="162"/>
      <c r="D6" s="163">
        <v>5570</v>
      </c>
      <c r="E6" s="164"/>
      <c r="F6" s="165">
        <v>35076</v>
      </c>
      <c r="G6" s="166"/>
      <c r="H6" s="167"/>
    </row>
    <row r="7" spans="1:8" x14ac:dyDescent="0.15">
      <c r="A7" s="148" t="s">
        <v>546</v>
      </c>
      <c r="B7" s="153"/>
      <c r="C7" s="154"/>
      <c r="D7" s="155">
        <v>30046</v>
      </c>
      <c r="E7" s="156"/>
      <c r="F7" s="157">
        <v>67343</v>
      </c>
      <c r="G7" s="158"/>
      <c r="H7" s="159"/>
    </row>
    <row r="8" spans="1:8" x14ac:dyDescent="0.15">
      <c r="A8" s="160"/>
      <c r="B8" s="161"/>
      <c r="C8" s="162"/>
      <c r="D8" s="163">
        <v>27514</v>
      </c>
      <c r="E8" s="164"/>
      <c r="F8" s="165">
        <v>32865</v>
      </c>
      <c r="G8" s="166"/>
      <c r="H8" s="167"/>
    </row>
    <row r="9" spans="1:8" x14ac:dyDescent="0.15">
      <c r="A9" s="148" t="s">
        <v>547</v>
      </c>
      <c r="B9" s="153"/>
      <c r="C9" s="154"/>
      <c r="D9" s="155">
        <v>17421</v>
      </c>
      <c r="E9" s="156"/>
      <c r="F9" s="157">
        <v>73475</v>
      </c>
      <c r="G9" s="158"/>
      <c r="H9" s="159"/>
    </row>
    <row r="10" spans="1:8" x14ac:dyDescent="0.15">
      <c r="A10" s="160"/>
      <c r="B10" s="161"/>
      <c r="C10" s="162"/>
      <c r="D10" s="163">
        <v>15495</v>
      </c>
      <c r="E10" s="164"/>
      <c r="F10" s="165">
        <v>43072</v>
      </c>
      <c r="G10" s="166"/>
      <c r="H10" s="167"/>
    </row>
    <row r="11" spans="1:8" x14ac:dyDescent="0.15">
      <c r="A11" s="148" t="s">
        <v>548</v>
      </c>
      <c r="B11" s="153"/>
      <c r="C11" s="154"/>
      <c r="D11" s="155">
        <v>25076</v>
      </c>
      <c r="E11" s="156"/>
      <c r="F11" s="157">
        <v>87464</v>
      </c>
      <c r="G11" s="158"/>
      <c r="H11" s="159"/>
    </row>
    <row r="12" spans="1:8" x14ac:dyDescent="0.15">
      <c r="A12" s="160"/>
      <c r="B12" s="161"/>
      <c r="C12" s="168"/>
      <c r="D12" s="163">
        <v>17532</v>
      </c>
      <c r="E12" s="164"/>
      <c r="F12" s="165">
        <v>47479</v>
      </c>
      <c r="G12" s="166"/>
      <c r="H12" s="167"/>
    </row>
    <row r="13" spans="1:8" x14ac:dyDescent="0.15">
      <c r="A13" s="148"/>
      <c r="B13" s="153"/>
      <c r="C13" s="169"/>
      <c r="D13" s="170">
        <v>21782</v>
      </c>
      <c r="E13" s="171"/>
      <c r="F13" s="172">
        <v>73009</v>
      </c>
      <c r="G13" s="173"/>
      <c r="H13" s="159"/>
    </row>
    <row r="14" spans="1:8" x14ac:dyDescent="0.15">
      <c r="A14" s="160"/>
      <c r="B14" s="161"/>
      <c r="C14" s="162"/>
      <c r="D14" s="163">
        <v>15856</v>
      </c>
      <c r="E14" s="164"/>
      <c r="F14" s="165">
        <v>39341</v>
      </c>
      <c r="G14" s="166"/>
      <c r="H14" s="167"/>
    </row>
    <row r="17" spans="1:11" x14ac:dyDescent="0.15">
      <c r="A17" s="144" t="s">
        <v>49</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50</v>
      </c>
      <c r="B19" s="174">
        <f>ROUND(VALUE(SUBSTITUTE(実質収支比率等に係る経年分析!F$48,"▲","-")),2)</f>
        <v>6.67</v>
      </c>
      <c r="C19" s="174">
        <f>ROUND(VALUE(SUBSTITUTE(実質収支比率等に係る経年分析!G$48,"▲","-")),2)</f>
        <v>3.23</v>
      </c>
      <c r="D19" s="174">
        <f>ROUND(VALUE(SUBSTITUTE(実質収支比率等に係る経年分析!H$48,"▲","-")),2)</f>
        <v>3.08</v>
      </c>
      <c r="E19" s="174">
        <f>ROUND(VALUE(SUBSTITUTE(実質収支比率等に係る経年分析!I$48,"▲","-")),2)</f>
        <v>1.04</v>
      </c>
      <c r="F19" s="174">
        <f>ROUND(VALUE(SUBSTITUTE(実質収支比率等に係る経年分析!J$48,"▲","-")),2)</f>
        <v>1.44</v>
      </c>
    </row>
    <row r="20" spans="1:11" x14ac:dyDescent="0.15">
      <c r="A20" s="174" t="s">
        <v>51</v>
      </c>
      <c r="B20" s="174">
        <f>ROUND(VALUE(SUBSTITUTE(実質収支比率等に係る経年分析!F$47,"▲","-")),2)</f>
        <v>44.69</v>
      </c>
      <c r="C20" s="174">
        <f>ROUND(VALUE(SUBSTITUTE(実質収支比率等に係る経年分析!G$47,"▲","-")),2)</f>
        <v>49.26</v>
      </c>
      <c r="D20" s="174">
        <f>ROUND(VALUE(SUBSTITUTE(実質収支比率等に係る経年分析!H$47,"▲","-")),2)</f>
        <v>47.25</v>
      </c>
      <c r="E20" s="174">
        <f>ROUND(VALUE(SUBSTITUTE(実質収支比率等に係る経年分析!I$47,"▲","-")),2)</f>
        <v>38.53</v>
      </c>
      <c r="F20" s="174">
        <f>ROUND(VALUE(SUBSTITUTE(実質収支比率等に係る経年分析!J$47,"▲","-")),2)</f>
        <v>33.130000000000003</v>
      </c>
    </row>
    <row r="21" spans="1:11" x14ac:dyDescent="0.15">
      <c r="A21" s="174" t="s">
        <v>52</v>
      </c>
      <c r="B21" s="174">
        <f>IF(ISNUMBER(VALUE(SUBSTITUTE(実質収支比率等に係る経年分析!F$49,"▲","-"))),ROUND(VALUE(SUBSTITUTE(実質収支比率等に係る経年分析!F$49,"▲","-")),2),NA())</f>
        <v>4.45</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-1.78</v>
      </c>
      <c r="E21" s="174">
        <f>IF(ISNUMBER(VALUE(SUBSTITUTE(実質収支比率等に係る経年分析!I$49,"▲","-"))),ROUND(VALUE(SUBSTITUTE(実質収支比率等に係る経年分析!I$49,"▲","-")),2),NA())</f>
        <v>-10.84</v>
      </c>
      <c r="F21" s="174">
        <f>IF(ISNUMBER(VALUE(SUBSTITUTE(実質収支比率等に係る経年分析!J$49,"▲","-"))),ROUND(VALUE(SUBSTITUTE(実質収支比率等に係る経年分析!J$49,"▲","-")),2),NA())</f>
        <v>-5.05</v>
      </c>
    </row>
    <row r="24" spans="1:11" x14ac:dyDescent="0.15">
      <c r="A24" s="144" t="s">
        <v>53</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54</v>
      </c>
      <c r="C26" s="175" t="s">
        <v>55</v>
      </c>
      <c r="D26" s="175" t="s">
        <v>54</v>
      </c>
      <c r="E26" s="175" t="s">
        <v>55</v>
      </c>
      <c r="F26" s="175" t="s">
        <v>54</v>
      </c>
      <c r="G26" s="175" t="s">
        <v>55</v>
      </c>
      <c r="H26" s="175" t="s">
        <v>54</v>
      </c>
      <c r="I26" s="175" t="s">
        <v>55</v>
      </c>
      <c r="J26" s="175" t="s">
        <v>54</v>
      </c>
      <c r="K26" s="175" t="s">
        <v>55</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12.97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13.63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12.01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12.61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国民健康保険特別会計診療所施設勘定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1.43</v>
      </c>
    </row>
    <row r="35" spans="1:16" x14ac:dyDescent="0.15">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1.84</v>
      </c>
    </row>
    <row r="36" spans="1:16" x14ac:dyDescent="0.15">
      <c r="A36" s="175" t="str">
        <f>IF(連結実質赤字比率に係る赤字・黒字の構成分析!C$34="",NA(),連結実質赤字比率に係る赤字・黒字の構成分析!C$34)</f>
        <v>介護保険特別会計事業勘定</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2.3199999999999998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2.15</v>
      </c>
    </row>
    <row r="39" spans="1:16" x14ac:dyDescent="0.15">
      <c r="A39" s="144" t="s">
        <v>56</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57</v>
      </c>
      <c r="C41" s="176"/>
      <c r="D41" s="176" t="s">
        <v>58</v>
      </c>
      <c r="E41" s="176" t="s">
        <v>57</v>
      </c>
      <c r="F41" s="176"/>
      <c r="G41" s="176" t="s">
        <v>58</v>
      </c>
      <c r="H41" s="176" t="s">
        <v>57</v>
      </c>
      <c r="I41" s="176"/>
      <c r="J41" s="176" t="s">
        <v>58</v>
      </c>
      <c r="K41" s="176" t="s">
        <v>57</v>
      </c>
      <c r="L41" s="176"/>
      <c r="M41" s="176" t="s">
        <v>58</v>
      </c>
      <c r="N41" s="176" t="s">
        <v>57</v>
      </c>
      <c r="O41" s="176"/>
      <c r="P41" s="176" t="s">
        <v>58</v>
      </c>
    </row>
    <row r="42" spans="1:16" x14ac:dyDescent="0.15">
      <c r="A42" s="176" t="s">
        <v>59</v>
      </c>
      <c r="B42" s="176"/>
      <c r="C42" s="176"/>
      <c r="D42" s="176">
        <f>'実質公債費比率（分子）の構造'!K$52</f>
        <v>560</v>
      </c>
      <c r="E42" s="176"/>
      <c r="F42" s="176"/>
      <c r="G42" s="176">
        <f>'実質公債費比率（分子）の構造'!L$52</f>
        <v>581</v>
      </c>
      <c r="H42" s="176"/>
      <c r="I42" s="176"/>
      <c r="J42" s="176">
        <f>'実質公債費比率（分子）の構造'!M$52</f>
        <v>594</v>
      </c>
      <c r="K42" s="176"/>
      <c r="L42" s="176"/>
      <c r="M42" s="176">
        <f>'実質公債費比率（分子）の構造'!N$52</f>
        <v>601</v>
      </c>
      <c r="N42" s="176"/>
      <c r="O42" s="176"/>
      <c r="P42" s="176">
        <f>'実質公債費比率（分子）の構造'!O$52</f>
        <v>597</v>
      </c>
    </row>
    <row r="43" spans="1:16" x14ac:dyDescent="0.15">
      <c r="A43" s="176" t="s">
        <v>60</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61</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62</v>
      </c>
      <c r="B45" s="176">
        <f>'実質公債費比率（分子）の構造'!K$49</f>
        <v>150</v>
      </c>
      <c r="C45" s="176"/>
      <c r="D45" s="176"/>
      <c r="E45" s="176">
        <f>'実質公債費比率（分子）の構造'!L$49</f>
        <v>150</v>
      </c>
      <c r="F45" s="176"/>
      <c r="G45" s="176"/>
      <c r="H45" s="176">
        <f>'実質公債費比率（分子）の構造'!M$49</f>
        <v>150</v>
      </c>
      <c r="I45" s="176"/>
      <c r="J45" s="176"/>
      <c r="K45" s="176">
        <f>'実質公債費比率（分子）の構造'!N$49</f>
        <v>150</v>
      </c>
      <c r="L45" s="176"/>
      <c r="M45" s="176"/>
      <c r="N45" s="176">
        <f>'実質公債費比率（分子）の構造'!O$49</f>
        <v>185</v>
      </c>
      <c r="O45" s="176"/>
      <c r="P45" s="176"/>
    </row>
    <row r="46" spans="1:16" x14ac:dyDescent="0.15">
      <c r="A46" s="176" t="s">
        <v>63</v>
      </c>
      <c r="B46" s="176">
        <f>'実質公債費比率（分子）の構造'!K$48</f>
        <v>120</v>
      </c>
      <c r="C46" s="176"/>
      <c r="D46" s="176"/>
      <c r="E46" s="176">
        <f>'実質公債費比率（分子）の構造'!L$48</f>
        <v>137</v>
      </c>
      <c r="F46" s="176"/>
      <c r="G46" s="176"/>
      <c r="H46" s="176">
        <f>'実質公債費比率（分子）の構造'!M$48</f>
        <v>148</v>
      </c>
      <c r="I46" s="176"/>
      <c r="J46" s="176"/>
      <c r="K46" s="176">
        <f>'実質公債費比率（分子）の構造'!N$48</f>
        <v>162</v>
      </c>
      <c r="L46" s="176"/>
      <c r="M46" s="176"/>
      <c r="N46" s="176">
        <f>'実質公債費比率（分子）の構造'!O$48</f>
        <v>81</v>
      </c>
      <c r="O46" s="176"/>
      <c r="P46" s="176"/>
    </row>
    <row r="47" spans="1:16" x14ac:dyDescent="0.15">
      <c r="A47" s="176" t="s">
        <v>64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65</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66</v>
      </c>
      <c r="B49" s="176">
        <f>'実質公債費比率（分子）の構造'!K$45</f>
        <v>518</v>
      </c>
      <c r="C49" s="176"/>
      <c r="D49" s="176"/>
      <c r="E49" s="176">
        <f>'実質公債費比率（分子）の構造'!L$45</f>
        <v>533</v>
      </c>
      <c r="F49" s="176"/>
      <c r="G49" s="176"/>
      <c r="H49" s="176">
        <f>'実質公債費比率（分子）の構造'!M$45</f>
        <v>578</v>
      </c>
      <c r="I49" s="176"/>
      <c r="J49" s="176"/>
      <c r="K49" s="176">
        <f>'実質公債費比率（分子）の構造'!N$45</f>
        <v>562</v>
      </c>
      <c r="L49" s="176"/>
      <c r="M49" s="176"/>
      <c r="N49" s="176">
        <f>'実質公債費比率（分子）の構造'!O$45</f>
        <v>544</v>
      </c>
      <c r="O49" s="176"/>
      <c r="P49" s="176"/>
    </row>
    <row r="50" spans="1:16" x14ac:dyDescent="0.15">
      <c r="A50" s="176" t="s">
        <v>67</v>
      </c>
      <c r="B50" s="176" t="e">
        <f>NA()</f>
        <v>#N/A</v>
      </c>
      <c r="C50" s="176">
        <f>IF(ISNUMBER('実質公債費比率（分子）の構造'!K$53),'実質公債費比率（分子）の構造'!K$53,NA())</f>
        <v>228</v>
      </c>
      <c r="D50" s="176" t="e">
        <f>NA()</f>
        <v>#N/A</v>
      </c>
      <c r="E50" s="176" t="e">
        <f>NA()</f>
        <v>#N/A</v>
      </c>
      <c r="F50" s="176">
        <f>IF(ISNUMBER('実質公債費比率（分子）の構造'!L$53),'実質公債費比率（分子）の構造'!L$53,NA())</f>
        <v>239</v>
      </c>
      <c r="G50" s="176" t="e">
        <f>NA()</f>
        <v>#N/A</v>
      </c>
      <c r="H50" s="176" t="e">
        <f>NA()</f>
        <v>#N/A</v>
      </c>
      <c r="I50" s="176">
        <f>IF(ISNUMBER('実質公債費比率（分子）の構造'!M$53),'実質公債費比率（分子）の構造'!M$53,NA())</f>
        <v>282</v>
      </c>
      <c r="J50" s="176" t="e">
        <f>NA()</f>
        <v>#N/A</v>
      </c>
      <c r="K50" s="176" t="e">
        <f>NA()</f>
        <v>#N/A</v>
      </c>
      <c r="L50" s="176">
        <f>IF(ISNUMBER('実質公債費比率（分子）の構造'!N$53),'実質公債費比率（分子）の構造'!N$53,NA())</f>
        <v>273</v>
      </c>
      <c r="M50" s="176" t="e">
        <f>NA()</f>
        <v>#N/A</v>
      </c>
      <c r="N50" s="176" t="e">
        <f>NA()</f>
        <v>#N/A</v>
      </c>
      <c r="O50" s="176">
        <f>IF(ISNUMBER('実質公債費比率（分子）の構造'!O$53),'実質公債費比率（分子）の構造'!O$53,NA())</f>
        <v>213</v>
      </c>
      <c r="P50" s="176" t="e">
        <f>NA()</f>
        <v>#N/A</v>
      </c>
    </row>
    <row r="53" spans="1:16" x14ac:dyDescent="0.15">
      <c r="A53" s="144" t="s">
        <v>68</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69</v>
      </c>
      <c r="C55" s="175"/>
      <c r="D55" s="175" t="s">
        <v>70</v>
      </c>
      <c r="E55" s="175" t="s">
        <v>69</v>
      </c>
      <c r="F55" s="175"/>
      <c r="G55" s="175" t="s">
        <v>70</v>
      </c>
      <c r="H55" s="175" t="s">
        <v>69</v>
      </c>
      <c r="I55" s="175"/>
      <c r="J55" s="175" t="s">
        <v>70</v>
      </c>
      <c r="K55" s="175" t="s">
        <v>69</v>
      </c>
      <c r="L55" s="175"/>
      <c r="M55" s="175" t="s">
        <v>70</v>
      </c>
      <c r="N55" s="175" t="s">
        <v>69</v>
      </c>
      <c r="O55" s="175"/>
      <c r="P55" s="175" t="s">
        <v>70</v>
      </c>
    </row>
    <row r="56" spans="1:16" x14ac:dyDescent="0.15">
      <c r="A56" s="175" t="s">
        <v>40</v>
      </c>
      <c r="B56" s="175"/>
      <c r="C56" s="175"/>
      <c r="D56" s="175">
        <f>'将来負担比率（分子）の構造'!I$52</f>
        <v>6748</v>
      </c>
      <c r="E56" s="175"/>
      <c r="F56" s="175"/>
      <c r="G56" s="175">
        <f>'将来負担比率（分子）の構造'!J$52</f>
        <v>6793</v>
      </c>
      <c r="H56" s="175"/>
      <c r="I56" s="175"/>
      <c r="J56" s="175">
        <f>'将来負担比率（分子）の構造'!K$52</f>
        <v>6552</v>
      </c>
      <c r="K56" s="175"/>
      <c r="L56" s="175"/>
      <c r="M56" s="175">
        <f>'将来負担比率（分子）の構造'!L$52</f>
        <v>6335</v>
      </c>
      <c r="N56" s="175"/>
      <c r="O56" s="175"/>
      <c r="P56" s="175">
        <f>'将来負担比率（分子）の構造'!M$52</f>
        <v>6137</v>
      </c>
    </row>
    <row r="57" spans="1:16" x14ac:dyDescent="0.15">
      <c r="A57" s="175" t="s">
        <v>39</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38</v>
      </c>
      <c r="B58" s="175"/>
      <c r="C58" s="175"/>
      <c r="D58" s="175">
        <f>'将来負担比率（分子）の構造'!I$50</f>
        <v>3396</v>
      </c>
      <c r="E58" s="175"/>
      <c r="F58" s="175"/>
      <c r="G58" s="175">
        <f>'将来負担比率（分子）の構造'!J$50</f>
        <v>3651</v>
      </c>
      <c r="H58" s="175"/>
      <c r="I58" s="175"/>
      <c r="J58" s="175">
        <f>'将来負担比率（分子）の構造'!K$50</f>
        <v>3647</v>
      </c>
      <c r="K58" s="175"/>
      <c r="L58" s="175"/>
      <c r="M58" s="175">
        <f>'将来負担比率（分子）の構造'!L$50</f>
        <v>3197</v>
      </c>
      <c r="N58" s="175"/>
      <c r="O58" s="175"/>
      <c r="P58" s="175">
        <f>'将来負担比率（分子）の構造'!M$50</f>
        <v>3046</v>
      </c>
    </row>
    <row r="59" spans="1:16" x14ac:dyDescent="0.15">
      <c r="A59" s="175" t="s">
        <v>37</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36</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1920</v>
      </c>
      <c r="C62" s="175"/>
      <c r="D62" s="175"/>
      <c r="E62" s="175">
        <f>'将来負担比率（分子）の構造'!J$45</f>
        <v>1912</v>
      </c>
      <c r="F62" s="175"/>
      <c r="G62" s="175"/>
      <c r="H62" s="175">
        <f>'将来負担比率（分子）の構造'!K$45</f>
        <v>1916</v>
      </c>
      <c r="I62" s="175"/>
      <c r="J62" s="175"/>
      <c r="K62" s="175">
        <f>'将来負担比率（分子）の構造'!L$45</f>
        <v>1803</v>
      </c>
      <c r="L62" s="175"/>
      <c r="M62" s="175"/>
      <c r="N62" s="175">
        <f>'将来負担比率（分子）の構造'!M$45</f>
        <v>1619</v>
      </c>
      <c r="O62" s="175"/>
      <c r="P62" s="175"/>
    </row>
    <row r="63" spans="1:16" x14ac:dyDescent="0.15">
      <c r="A63" s="175" t="s">
        <v>33</v>
      </c>
      <c r="B63" s="175">
        <f>'将来負担比率（分子）の構造'!I$44</f>
        <v>912</v>
      </c>
      <c r="C63" s="175"/>
      <c r="D63" s="175"/>
      <c r="E63" s="175">
        <f>'将来負担比率（分子）の構造'!J$44</f>
        <v>775</v>
      </c>
      <c r="F63" s="175"/>
      <c r="G63" s="175"/>
      <c r="H63" s="175">
        <f>'将来負担比率（分子）の構造'!K$44</f>
        <v>637</v>
      </c>
      <c r="I63" s="175"/>
      <c r="J63" s="175"/>
      <c r="K63" s="175">
        <f>'将来負担比率（分子）の構造'!L$44</f>
        <v>496</v>
      </c>
      <c r="L63" s="175"/>
      <c r="M63" s="175"/>
      <c r="N63" s="175">
        <f>'将来負担比率（分子）の構造'!M$44</f>
        <v>682</v>
      </c>
      <c r="O63" s="175"/>
      <c r="P63" s="175"/>
    </row>
    <row r="64" spans="1:16" x14ac:dyDescent="0.15">
      <c r="A64" s="175" t="s">
        <v>32</v>
      </c>
      <c r="B64" s="175">
        <f>'将来負担比率（分子）の構造'!I$43</f>
        <v>1428</v>
      </c>
      <c r="C64" s="175"/>
      <c r="D64" s="175"/>
      <c r="E64" s="175">
        <f>'将来負担比率（分子）の構造'!J$43</f>
        <v>1357</v>
      </c>
      <c r="F64" s="175"/>
      <c r="G64" s="175"/>
      <c r="H64" s="175">
        <f>'将来負担比率（分子）の構造'!K$43</f>
        <v>1260</v>
      </c>
      <c r="I64" s="175"/>
      <c r="J64" s="175"/>
      <c r="K64" s="175">
        <f>'将来負担比率（分子）の構造'!L$43</f>
        <v>1284</v>
      </c>
      <c r="L64" s="175"/>
      <c r="M64" s="175"/>
      <c r="N64" s="175">
        <f>'将来負担比率（分子）の構造'!M$43</f>
        <v>806</v>
      </c>
      <c r="O64" s="175"/>
      <c r="P64" s="175"/>
    </row>
    <row r="65" spans="1:16" x14ac:dyDescent="0.15">
      <c r="A65" s="175" t="s">
        <v>31</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6142</v>
      </c>
      <c r="C66" s="175"/>
      <c r="D66" s="175"/>
      <c r="E66" s="175">
        <f>'将来負担比率（分子）の構造'!J$41</f>
        <v>6035</v>
      </c>
      <c r="F66" s="175"/>
      <c r="G66" s="175"/>
      <c r="H66" s="175">
        <f>'将来負担比率（分子）の構造'!K$41</f>
        <v>6154</v>
      </c>
      <c r="I66" s="175"/>
      <c r="J66" s="175"/>
      <c r="K66" s="175">
        <f>'将来負担比率（分子）の構造'!L$41</f>
        <v>5943</v>
      </c>
      <c r="L66" s="175"/>
      <c r="M66" s="175"/>
      <c r="N66" s="175">
        <f>'将来負担比率（分子）の構造'!M$41</f>
        <v>5857</v>
      </c>
      <c r="O66" s="175"/>
      <c r="P66" s="175"/>
    </row>
    <row r="67" spans="1:16" x14ac:dyDescent="0.15">
      <c r="A67" s="175" t="s">
        <v>71</v>
      </c>
      <c r="B67" s="175" t="e">
        <f>NA()</f>
        <v>#N/A</v>
      </c>
      <c r="C67" s="175">
        <f>IF(ISNUMBER('将来負担比率（分子）の構造'!I$53), IF('将来負担比率（分子）の構造'!I$53 &lt; 0, 0, '将来負担比率（分子）の構造'!I$53), NA())</f>
        <v>257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72</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73</v>
      </c>
      <c r="B72" s="179">
        <f>基金残高に係る経年分析!F55</f>
        <v>2140</v>
      </c>
      <c r="C72" s="179">
        <f>基金残高に係る経年分析!G55</f>
        <v>1743</v>
      </c>
      <c r="D72" s="179">
        <f>基金残高に係る経年分析!H55</f>
        <v>1497</v>
      </c>
    </row>
    <row r="73" spans="1:16" x14ac:dyDescent="0.15">
      <c r="A73" s="178" t="s">
        <v>74</v>
      </c>
      <c r="B73" s="179">
        <f>基金残高に係る経年分析!F56</f>
        <v>1</v>
      </c>
      <c r="C73" s="179">
        <f>基金残高に係る経年分析!G56</f>
        <v>1</v>
      </c>
      <c r="D73" s="179">
        <f>基金残高に係る経年分析!H56</f>
        <v>1</v>
      </c>
    </row>
    <row r="74" spans="1:16" x14ac:dyDescent="0.15">
      <c r="A74" s="178" t="s">
        <v>75</v>
      </c>
      <c r="B74" s="179">
        <f>基金残高に係る経年分析!F57</f>
        <v>1018</v>
      </c>
      <c r="C74" s="179">
        <f>基金残高に係る経年分析!G57</f>
        <v>884</v>
      </c>
      <c r="D74" s="179">
        <f>基金残高に係る経年分析!H57</f>
        <v>940</v>
      </c>
    </row>
  </sheetData>
  <sheetProtection algorithmName="SHA-512" hashValue="t3Av3QztEsNScf+nOyrooybrtB/BEnvfs4kcyVdAxBrzj6p6fLYaAHvbijM1pqQcTg+MVt88WZGCozs2fYVgpg==" saltValue="hnAtTF9PhBDfs4ZOvv2Rd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9" t="s">
        <v>209</v>
      </c>
      <c r="DI1" s="760"/>
      <c r="DJ1" s="760"/>
      <c r="DK1" s="760"/>
      <c r="DL1" s="760"/>
      <c r="DM1" s="760"/>
      <c r="DN1" s="761"/>
      <c r="DO1" s="220"/>
      <c r="DP1" s="759" t="s">
        <v>210</v>
      </c>
      <c r="DQ1" s="760"/>
      <c r="DR1" s="760"/>
      <c r="DS1" s="760"/>
      <c r="DT1" s="760"/>
      <c r="DU1" s="760"/>
      <c r="DV1" s="760"/>
      <c r="DW1" s="760"/>
      <c r="DX1" s="760"/>
      <c r="DY1" s="760"/>
      <c r="DZ1" s="760"/>
      <c r="EA1" s="760"/>
      <c r="EB1" s="760"/>
      <c r="EC1" s="761"/>
      <c r="ED1" s="218"/>
      <c r="EE1" s="218"/>
      <c r="EF1" s="218"/>
      <c r="EG1" s="218"/>
      <c r="EH1" s="218"/>
      <c r="EI1" s="218"/>
      <c r="EJ1" s="218"/>
      <c r="EK1" s="218"/>
      <c r="EL1" s="218"/>
      <c r="EM1" s="218"/>
    </row>
    <row r="2" spans="2:143" ht="22.5" customHeight="1" x14ac:dyDescent="0.15">
      <c r="B2" s="221" t="s">
        <v>211</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4" customFormat="1" ht="11.25" customHeight="1" x14ac:dyDescent="0.15">
      <c r="B5" s="706" t="s">
        <v>222</v>
      </c>
      <c r="C5" s="707"/>
      <c r="D5" s="707"/>
      <c r="E5" s="707"/>
      <c r="F5" s="707"/>
      <c r="G5" s="707"/>
      <c r="H5" s="707"/>
      <c r="I5" s="707"/>
      <c r="J5" s="707"/>
      <c r="K5" s="707"/>
      <c r="L5" s="707"/>
      <c r="M5" s="707"/>
      <c r="N5" s="707"/>
      <c r="O5" s="707"/>
      <c r="P5" s="707"/>
      <c r="Q5" s="708"/>
      <c r="R5" s="695">
        <v>1797014</v>
      </c>
      <c r="S5" s="696"/>
      <c r="T5" s="696"/>
      <c r="U5" s="696"/>
      <c r="V5" s="696"/>
      <c r="W5" s="696"/>
      <c r="X5" s="696"/>
      <c r="Y5" s="739"/>
      <c r="Z5" s="757">
        <v>25.4</v>
      </c>
      <c r="AA5" s="757"/>
      <c r="AB5" s="757"/>
      <c r="AC5" s="757"/>
      <c r="AD5" s="758">
        <v>1797014</v>
      </c>
      <c r="AE5" s="758"/>
      <c r="AF5" s="758"/>
      <c r="AG5" s="758"/>
      <c r="AH5" s="758"/>
      <c r="AI5" s="758"/>
      <c r="AJ5" s="758"/>
      <c r="AK5" s="758"/>
      <c r="AL5" s="740">
        <v>41.7</v>
      </c>
      <c r="AM5" s="711"/>
      <c r="AN5" s="711"/>
      <c r="AO5" s="741"/>
      <c r="AP5" s="706" t="s">
        <v>223</v>
      </c>
      <c r="AQ5" s="707"/>
      <c r="AR5" s="707"/>
      <c r="AS5" s="707"/>
      <c r="AT5" s="707"/>
      <c r="AU5" s="707"/>
      <c r="AV5" s="707"/>
      <c r="AW5" s="707"/>
      <c r="AX5" s="707"/>
      <c r="AY5" s="707"/>
      <c r="AZ5" s="707"/>
      <c r="BA5" s="707"/>
      <c r="BB5" s="707"/>
      <c r="BC5" s="707"/>
      <c r="BD5" s="707"/>
      <c r="BE5" s="707"/>
      <c r="BF5" s="708"/>
      <c r="BG5" s="640">
        <v>1797014</v>
      </c>
      <c r="BH5" s="641"/>
      <c r="BI5" s="641"/>
      <c r="BJ5" s="641"/>
      <c r="BK5" s="641"/>
      <c r="BL5" s="641"/>
      <c r="BM5" s="641"/>
      <c r="BN5" s="642"/>
      <c r="BO5" s="677">
        <v>100</v>
      </c>
      <c r="BP5" s="677"/>
      <c r="BQ5" s="677"/>
      <c r="BR5" s="677"/>
      <c r="BS5" s="678">
        <v>4291</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57054</v>
      </c>
      <c r="S6" s="641"/>
      <c r="T6" s="641"/>
      <c r="U6" s="641"/>
      <c r="V6" s="641"/>
      <c r="W6" s="641"/>
      <c r="X6" s="641"/>
      <c r="Y6" s="642"/>
      <c r="Z6" s="677">
        <v>0.8</v>
      </c>
      <c r="AA6" s="677"/>
      <c r="AB6" s="677"/>
      <c r="AC6" s="677"/>
      <c r="AD6" s="678">
        <v>57054</v>
      </c>
      <c r="AE6" s="678"/>
      <c r="AF6" s="678"/>
      <c r="AG6" s="678"/>
      <c r="AH6" s="678"/>
      <c r="AI6" s="678"/>
      <c r="AJ6" s="678"/>
      <c r="AK6" s="678"/>
      <c r="AL6" s="643">
        <v>1.3</v>
      </c>
      <c r="AM6" s="644"/>
      <c r="AN6" s="644"/>
      <c r="AO6" s="679"/>
      <c r="AP6" s="637" t="s">
        <v>228</v>
      </c>
      <c r="AQ6" s="638"/>
      <c r="AR6" s="638"/>
      <c r="AS6" s="638"/>
      <c r="AT6" s="638"/>
      <c r="AU6" s="638"/>
      <c r="AV6" s="638"/>
      <c r="AW6" s="638"/>
      <c r="AX6" s="638"/>
      <c r="AY6" s="638"/>
      <c r="AZ6" s="638"/>
      <c r="BA6" s="638"/>
      <c r="BB6" s="638"/>
      <c r="BC6" s="638"/>
      <c r="BD6" s="638"/>
      <c r="BE6" s="638"/>
      <c r="BF6" s="639"/>
      <c r="BG6" s="640">
        <v>1797014</v>
      </c>
      <c r="BH6" s="641"/>
      <c r="BI6" s="641"/>
      <c r="BJ6" s="641"/>
      <c r="BK6" s="641"/>
      <c r="BL6" s="641"/>
      <c r="BM6" s="641"/>
      <c r="BN6" s="642"/>
      <c r="BO6" s="677">
        <v>100</v>
      </c>
      <c r="BP6" s="677"/>
      <c r="BQ6" s="677"/>
      <c r="BR6" s="677"/>
      <c r="BS6" s="678">
        <v>4291</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112164</v>
      </c>
      <c r="CS6" s="641"/>
      <c r="CT6" s="641"/>
      <c r="CU6" s="641"/>
      <c r="CV6" s="641"/>
      <c r="CW6" s="641"/>
      <c r="CX6" s="641"/>
      <c r="CY6" s="642"/>
      <c r="CZ6" s="740">
        <v>1.6</v>
      </c>
      <c r="DA6" s="711"/>
      <c r="DB6" s="711"/>
      <c r="DC6" s="743"/>
      <c r="DD6" s="646" t="s">
        <v>135</v>
      </c>
      <c r="DE6" s="641"/>
      <c r="DF6" s="641"/>
      <c r="DG6" s="641"/>
      <c r="DH6" s="641"/>
      <c r="DI6" s="641"/>
      <c r="DJ6" s="641"/>
      <c r="DK6" s="641"/>
      <c r="DL6" s="641"/>
      <c r="DM6" s="641"/>
      <c r="DN6" s="641"/>
      <c r="DO6" s="641"/>
      <c r="DP6" s="642"/>
      <c r="DQ6" s="646">
        <v>112158</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4176</v>
      </c>
      <c r="S7" s="641"/>
      <c r="T7" s="641"/>
      <c r="U7" s="641"/>
      <c r="V7" s="641"/>
      <c r="W7" s="641"/>
      <c r="X7" s="641"/>
      <c r="Y7" s="642"/>
      <c r="Z7" s="677">
        <v>0.1</v>
      </c>
      <c r="AA7" s="677"/>
      <c r="AB7" s="677"/>
      <c r="AC7" s="677"/>
      <c r="AD7" s="678">
        <v>4176</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1085139</v>
      </c>
      <c r="BH7" s="641"/>
      <c r="BI7" s="641"/>
      <c r="BJ7" s="641"/>
      <c r="BK7" s="641"/>
      <c r="BL7" s="641"/>
      <c r="BM7" s="641"/>
      <c r="BN7" s="642"/>
      <c r="BO7" s="677">
        <v>60.4</v>
      </c>
      <c r="BP7" s="677"/>
      <c r="BQ7" s="677"/>
      <c r="BR7" s="677"/>
      <c r="BS7" s="678">
        <v>4291</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1335062</v>
      </c>
      <c r="CS7" s="641"/>
      <c r="CT7" s="641"/>
      <c r="CU7" s="641"/>
      <c r="CV7" s="641"/>
      <c r="CW7" s="641"/>
      <c r="CX7" s="641"/>
      <c r="CY7" s="642"/>
      <c r="CZ7" s="677">
        <v>19.3</v>
      </c>
      <c r="DA7" s="677"/>
      <c r="DB7" s="677"/>
      <c r="DC7" s="677"/>
      <c r="DD7" s="646" t="s">
        <v>125</v>
      </c>
      <c r="DE7" s="641"/>
      <c r="DF7" s="641"/>
      <c r="DG7" s="641"/>
      <c r="DH7" s="641"/>
      <c r="DI7" s="641"/>
      <c r="DJ7" s="641"/>
      <c r="DK7" s="641"/>
      <c r="DL7" s="641"/>
      <c r="DM7" s="641"/>
      <c r="DN7" s="641"/>
      <c r="DO7" s="641"/>
      <c r="DP7" s="642"/>
      <c r="DQ7" s="646">
        <v>1022679</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19149</v>
      </c>
      <c r="S8" s="641"/>
      <c r="T8" s="641"/>
      <c r="U8" s="641"/>
      <c r="V8" s="641"/>
      <c r="W8" s="641"/>
      <c r="X8" s="641"/>
      <c r="Y8" s="642"/>
      <c r="Z8" s="677">
        <v>0.3</v>
      </c>
      <c r="AA8" s="677"/>
      <c r="AB8" s="677"/>
      <c r="AC8" s="677"/>
      <c r="AD8" s="678">
        <v>19149</v>
      </c>
      <c r="AE8" s="678"/>
      <c r="AF8" s="678"/>
      <c r="AG8" s="678"/>
      <c r="AH8" s="678"/>
      <c r="AI8" s="678"/>
      <c r="AJ8" s="678"/>
      <c r="AK8" s="678"/>
      <c r="AL8" s="643">
        <v>0.4</v>
      </c>
      <c r="AM8" s="644"/>
      <c r="AN8" s="644"/>
      <c r="AO8" s="679"/>
      <c r="AP8" s="637" t="s">
        <v>234</v>
      </c>
      <c r="AQ8" s="638"/>
      <c r="AR8" s="638"/>
      <c r="AS8" s="638"/>
      <c r="AT8" s="638"/>
      <c r="AU8" s="638"/>
      <c r="AV8" s="638"/>
      <c r="AW8" s="638"/>
      <c r="AX8" s="638"/>
      <c r="AY8" s="638"/>
      <c r="AZ8" s="638"/>
      <c r="BA8" s="638"/>
      <c r="BB8" s="638"/>
      <c r="BC8" s="638"/>
      <c r="BD8" s="638"/>
      <c r="BE8" s="638"/>
      <c r="BF8" s="639"/>
      <c r="BG8" s="640">
        <v>35276</v>
      </c>
      <c r="BH8" s="641"/>
      <c r="BI8" s="641"/>
      <c r="BJ8" s="641"/>
      <c r="BK8" s="641"/>
      <c r="BL8" s="641"/>
      <c r="BM8" s="641"/>
      <c r="BN8" s="642"/>
      <c r="BO8" s="677">
        <v>2</v>
      </c>
      <c r="BP8" s="677"/>
      <c r="BQ8" s="677"/>
      <c r="BR8" s="677"/>
      <c r="BS8" s="646" t="s">
        <v>125</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1967963</v>
      </c>
      <c r="CS8" s="641"/>
      <c r="CT8" s="641"/>
      <c r="CU8" s="641"/>
      <c r="CV8" s="641"/>
      <c r="CW8" s="641"/>
      <c r="CX8" s="641"/>
      <c r="CY8" s="642"/>
      <c r="CZ8" s="677">
        <v>28.4</v>
      </c>
      <c r="DA8" s="677"/>
      <c r="DB8" s="677"/>
      <c r="DC8" s="677"/>
      <c r="DD8" s="646">
        <v>44757</v>
      </c>
      <c r="DE8" s="641"/>
      <c r="DF8" s="641"/>
      <c r="DG8" s="641"/>
      <c r="DH8" s="641"/>
      <c r="DI8" s="641"/>
      <c r="DJ8" s="641"/>
      <c r="DK8" s="641"/>
      <c r="DL8" s="641"/>
      <c r="DM8" s="641"/>
      <c r="DN8" s="641"/>
      <c r="DO8" s="641"/>
      <c r="DP8" s="642"/>
      <c r="DQ8" s="646">
        <v>1282772</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10891</v>
      </c>
      <c r="S9" s="641"/>
      <c r="T9" s="641"/>
      <c r="U9" s="641"/>
      <c r="V9" s="641"/>
      <c r="W9" s="641"/>
      <c r="X9" s="641"/>
      <c r="Y9" s="642"/>
      <c r="Z9" s="677">
        <v>0.2</v>
      </c>
      <c r="AA9" s="677"/>
      <c r="AB9" s="677"/>
      <c r="AC9" s="677"/>
      <c r="AD9" s="678">
        <v>10891</v>
      </c>
      <c r="AE9" s="678"/>
      <c r="AF9" s="678"/>
      <c r="AG9" s="678"/>
      <c r="AH9" s="678"/>
      <c r="AI9" s="678"/>
      <c r="AJ9" s="678"/>
      <c r="AK9" s="678"/>
      <c r="AL9" s="643">
        <v>0.3</v>
      </c>
      <c r="AM9" s="644"/>
      <c r="AN9" s="644"/>
      <c r="AO9" s="679"/>
      <c r="AP9" s="637" t="s">
        <v>237</v>
      </c>
      <c r="AQ9" s="638"/>
      <c r="AR9" s="638"/>
      <c r="AS9" s="638"/>
      <c r="AT9" s="638"/>
      <c r="AU9" s="638"/>
      <c r="AV9" s="638"/>
      <c r="AW9" s="638"/>
      <c r="AX9" s="638"/>
      <c r="AY9" s="638"/>
      <c r="AZ9" s="638"/>
      <c r="BA9" s="638"/>
      <c r="BB9" s="638"/>
      <c r="BC9" s="638"/>
      <c r="BD9" s="638"/>
      <c r="BE9" s="638"/>
      <c r="BF9" s="639"/>
      <c r="BG9" s="640">
        <v>1009362</v>
      </c>
      <c r="BH9" s="641"/>
      <c r="BI9" s="641"/>
      <c r="BJ9" s="641"/>
      <c r="BK9" s="641"/>
      <c r="BL9" s="641"/>
      <c r="BM9" s="641"/>
      <c r="BN9" s="642"/>
      <c r="BO9" s="677">
        <v>56.2</v>
      </c>
      <c r="BP9" s="677"/>
      <c r="BQ9" s="677"/>
      <c r="BR9" s="677"/>
      <c r="BS9" s="646" t="s">
        <v>135</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830516</v>
      </c>
      <c r="CS9" s="641"/>
      <c r="CT9" s="641"/>
      <c r="CU9" s="641"/>
      <c r="CV9" s="641"/>
      <c r="CW9" s="641"/>
      <c r="CX9" s="641"/>
      <c r="CY9" s="642"/>
      <c r="CZ9" s="677">
        <v>12</v>
      </c>
      <c r="DA9" s="677"/>
      <c r="DB9" s="677"/>
      <c r="DC9" s="677"/>
      <c r="DD9" s="646">
        <v>19370</v>
      </c>
      <c r="DE9" s="641"/>
      <c r="DF9" s="641"/>
      <c r="DG9" s="641"/>
      <c r="DH9" s="641"/>
      <c r="DI9" s="641"/>
      <c r="DJ9" s="641"/>
      <c r="DK9" s="641"/>
      <c r="DL9" s="641"/>
      <c r="DM9" s="641"/>
      <c r="DN9" s="641"/>
      <c r="DO9" s="641"/>
      <c r="DP9" s="642"/>
      <c r="DQ9" s="646">
        <v>766879</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125</v>
      </c>
      <c r="S10" s="641"/>
      <c r="T10" s="641"/>
      <c r="U10" s="641"/>
      <c r="V10" s="641"/>
      <c r="W10" s="641"/>
      <c r="X10" s="641"/>
      <c r="Y10" s="642"/>
      <c r="Z10" s="677" t="s">
        <v>125</v>
      </c>
      <c r="AA10" s="677"/>
      <c r="AB10" s="677"/>
      <c r="AC10" s="677"/>
      <c r="AD10" s="678" t="s">
        <v>125</v>
      </c>
      <c r="AE10" s="678"/>
      <c r="AF10" s="678"/>
      <c r="AG10" s="678"/>
      <c r="AH10" s="678"/>
      <c r="AI10" s="678"/>
      <c r="AJ10" s="678"/>
      <c r="AK10" s="678"/>
      <c r="AL10" s="643" t="s">
        <v>125</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18863</v>
      </c>
      <c r="BH10" s="641"/>
      <c r="BI10" s="641"/>
      <c r="BJ10" s="641"/>
      <c r="BK10" s="641"/>
      <c r="BL10" s="641"/>
      <c r="BM10" s="641"/>
      <c r="BN10" s="642"/>
      <c r="BO10" s="677">
        <v>1</v>
      </c>
      <c r="BP10" s="677"/>
      <c r="BQ10" s="677"/>
      <c r="BR10" s="677"/>
      <c r="BS10" s="646" t="s">
        <v>135</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6149</v>
      </c>
      <c r="CS10" s="641"/>
      <c r="CT10" s="641"/>
      <c r="CU10" s="641"/>
      <c r="CV10" s="641"/>
      <c r="CW10" s="641"/>
      <c r="CX10" s="641"/>
      <c r="CY10" s="642"/>
      <c r="CZ10" s="677">
        <v>0.1</v>
      </c>
      <c r="DA10" s="677"/>
      <c r="DB10" s="677"/>
      <c r="DC10" s="677"/>
      <c r="DD10" s="646" t="s">
        <v>125</v>
      </c>
      <c r="DE10" s="641"/>
      <c r="DF10" s="641"/>
      <c r="DG10" s="641"/>
      <c r="DH10" s="641"/>
      <c r="DI10" s="641"/>
      <c r="DJ10" s="641"/>
      <c r="DK10" s="641"/>
      <c r="DL10" s="641"/>
      <c r="DM10" s="641"/>
      <c r="DN10" s="641"/>
      <c r="DO10" s="641"/>
      <c r="DP10" s="642"/>
      <c r="DQ10" s="646">
        <v>4024</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273423</v>
      </c>
      <c r="S11" s="641"/>
      <c r="T11" s="641"/>
      <c r="U11" s="641"/>
      <c r="V11" s="641"/>
      <c r="W11" s="641"/>
      <c r="X11" s="641"/>
      <c r="Y11" s="642"/>
      <c r="Z11" s="643">
        <v>3.9</v>
      </c>
      <c r="AA11" s="644"/>
      <c r="AB11" s="644"/>
      <c r="AC11" s="645"/>
      <c r="AD11" s="646">
        <v>273423</v>
      </c>
      <c r="AE11" s="641"/>
      <c r="AF11" s="641"/>
      <c r="AG11" s="641"/>
      <c r="AH11" s="641"/>
      <c r="AI11" s="641"/>
      <c r="AJ11" s="641"/>
      <c r="AK11" s="642"/>
      <c r="AL11" s="643">
        <v>6.4</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21638</v>
      </c>
      <c r="BH11" s="641"/>
      <c r="BI11" s="641"/>
      <c r="BJ11" s="641"/>
      <c r="BK11" s="641"/>
      <c r="BL11" s="641"/>
      <c r="BM11" s="641"/>
      <c r="BN11" s="642"/>
      <c r="BO11" s="677">
        <v>1.2</v>
      </c>
      <c r="BP11" s="677"/>
      <c r="BQ11" s="677"/>
      <c r="BR11" s="677"/>
      <c r="BS11" s="646">
        <v>4291</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135339</v>
      </c>
      <c r="CS11" s="641"/>
      <c r="CT11" s="641"/>
      <c r="CU11" s="641"/>
      <c r="CV11" s="641"/>
      <c r="CW11" s="641"/>
      <c r="CX11" s="641"/>
      <c r="CY11" s="642"/>
      <c r="CZ11" s="677">
        <v>2</v>
      </c>
      <c r="DA11" s="677"/>
      <c r="DB11" s="677"/>
      <c r="DC11" s="677"/>
      <c r="DD11" s="646">
        <v>1936</v>
      </c>
      <c r="DE11" s="641"/>
      <c r="DF11" s="641"/>
      <c r="DG11" s="641"/>
      <c r="DH11" s="641"/>
      <c r="DI11" s="641"/>
      <c r="DJ11" s="641"/>
      <c r="DK11" s="641"/>
      <c r="DL11" s="641"/>
      <c r="DM11" s="641"/>
      <c r="DN11" s="641"/>
      <c r="DO11" s="641"/>
      <c r="DP11" s="642"/>
      <c r="DQ11" s="646">
        <v>87141</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7455</v>
      </c>
      <c r="S12" s="641"/>
      <c r="T12" s="641"/>
      <c r="U12" s="641"/>
      <c r="V12" s="641"/>
      <c r="W12" s="641"/>
      <c r="X12" s="641"/>
      <c r="Y12" s="642"/>
      <c r="Z12" s="677">
        <v>0.1</v>
      </c>
      <c r="AA12" s="677"/>
      <c r="AB12" s="677"/>
      <c r="AC12" s="677"/>
      <c r="AD12" s="678">
        <v>7455</v>
      </c>
      <c r="AE12" s="678"/>
      <c r="AF12" s="678"/>
      <c r="AG12" s="678"/>
      <c r="AH12" s="678"/>
      <c r="AI12" s="678"/>
      <c r="AJ12" s="678"/>
      <c r="AK12" s="678"/>
      <c r="AL12" s="643">
        <v>0.2</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632582</v>
      </c>
      <c r="BH12" s="641"/>
      <c r="BI12" s="641"/>
      <c r="BJ12" s="641"/>
      <c r="BK12" s="641"/>
      <c r="BL12" s="641"/>
      <c r="BM12" s="641"/>
      <c r="BN12" s="642"/>
      <c r="BO12" s="677">
        <v>35.200000000000003</v>
      </c>
      <c r="BP12" s="677"/>
      <c r="BQ12" s="677"/>
      <c r="BR12" s="677"/>
      <c r="BS12" s="646" t="s">
        <v>125</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59095</v>
      </c>
      <c r="CS12" s="641"/>
      <c r="CT12" s="641"/>
      <c r="CU12" s="641"/>
      <c r="CV12" s="641"/>
      <c r="CW12" s="641"/>
      <c r="CX12" s="641"/>
      <c r="CY12" s="642"/>
      <c r="CZ12" s="677">
        <v>0.9</v>
      </c>
      <c r="DA12" s="677"/>
      <c r="DB12" s="677"/>
      <c r="DC12" s="677"/>
      <c r="DD12" s="646" t="s">
        <v>125</v>
      </c>
      <c r="DE12" s="641"/>
      <c r="DF12" s="641"/>
      <c r="DG12" s="641"/>
      <c r="DH12" s="641"/>
      <c r="DI12" s="641"/>
      <c r="DJ12" s="641"/>
      <c r="DK12" s="641"/>
      <c r="DL12" s="641"/>
      <c r="DM12" s="641"/>
      <c r="DN12" s="641"/>
      <c r="DO12" s="641"/>
      <c r="DP12" s="642"/>
      <c r="DQ12" s="646">
        <v>20337</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249</v>
      </c>
      <c r="S13" s="641"/>
      <c r="T13" s="641"/>
      <c r="U13" s="641"/>
      <c r="V13" s="641"/>
      <c r="W13" s="641"/>
      <c r="X13" s="641"/>
      <c r="Y13" s="642"/>
      <c r="Z13" s="677" t="s">
        <v>125</v>
      </c>
      <c r="AA13" s="677"/>
      <c r="AB13" s="677"/>
      <c r="AC13" s="677"/>
      <c r="AD13" s="678" t="s">
        <v>125</v>
      </c>
      <c r="AE13" s="678"/>
      <c r="AF13" s="678"/>
      <c r="AG13" s="678"/>
      <c r="AH13" s="678"/>
      <c r="AI13" s="678"/>
      <c r="AJ13" s="678"/>
      <c r="AK13" s="678"/>
      <c r="AL13" s="643" t="s">
        <v>125</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632582</v>
      </c>
      <c r="BH13" s="641"/>
      <c r="BI13" s="641"/>
      <c r="BJ13" s="641"/>
      <c r="BK13" s="641"/>
      <c r="BL13" s="641"/>
      <c r="BM13" s="641"/>
      <c r="BN13" s="642"/>
      <c r="BO13" s="677">
        <v>35.200000000000003</v>
      </c>
      <c r="BP13" s="677"/>
      <c r="BQ13" s="677"/>
      <c r="BR13" s="677"/>
      <c r="BS13" s="646" t="s">
        <v>249</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451115</v>
      </c>
      <c r="CS13" s="641"/>
      <c r="CT13" s="641"/>
      <c r="CU13" s="641"/>
      <c r="CV13" s="641"/>
      <c r="CW13" s="641"/>
      <c r="CX13" s="641"/>
      <c r="CY13" s="642"/>
      <c r="CZ13" s="677">
        <v>6.5</v>
      </c>
      <c r="DA13" s="677"/>
      <c r="DB13" s="677"/>
      <c r="DC13" s="677"/>
      <c r="DD13" s="646">
        <v>149233</v>
      </c>
      <c r="DE13" s="641"/>
      <c r="DF13" s="641"/>
      <c r="DG13" s="641"/>
      <c r="DH13" s="641"/>
      <c r="DI13" s="641"/>
      <c r="DJ13" s="641"/>
      <c r="DK13" s="641"/>
      <c r="DL13" s="641"/>
      <c r="DM13" s="641"/>
      <c r="DN13" s="641"/>
      <c r="DO13" s="641"/>
      <c r="DP13" s="642"/>
      <c r="DQ13" s="646">
        <v>346824</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16019</v>
      </c>
      <c r="S14" s="641"/>
      <c r="T14" s="641"/>
      <c r="U14" s="641"/>
      <c r="V14" s="641"/>
      <c r="W14" s="641"/>
      <c r="X14" s="641"/>
      <c r="Y14" s="642"/>
      <c r="Z14" s="677">
        <v>0.2</v>
      </c>
      <c r="AA14" s="677"/>
      <c r="AB14" s="677"/>
      <c r="AC14" s="677"/>
      <c r="AD14" s="678">
        <v>16019</v>
      </c>
      <c r="AE14" s="678"/>
      <c r="AF14" s="678"/>
      <c r="AG14" s="678"/>
      <c r="AH14" s="678"/>
      <c r="AI14" s="678"/>
      <c r="AJ14" s="678"/>
      <c r="AK14" s="678"/>
      <c r="AL14" s="643">
        <v>0.4</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36470</v>
      </c>
      <c r="BH14" s="641"/>
      <c r="BI14" s="641"/>
      <c r="BJ14" s="641"/>
      <c r="BK14" s="641"/>
      <c r="BL14" s="641"/>
      <c r="BM14" s="641"/>
      <c r="BN14" s="642"/>
      <c r="BO14" s="677">
        <v>2</v>
      </c>
      <c r="BP14" s="677"/>
      <c r="BQ14" s="677"/>
      <c r="BR14" s="677"/>
      <c r="BS14" s="646" t="s">
        <v>125</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421487</v>
      </c>
      <c r="CS14" s="641"/>
      <c r="CT14" s="641"/>
      <c r="CU14" s="641"/>
      <c r="CV14" s="641"/>
      <c r="CW14" s="641"/>
      <c r="CX14" s="641"/>
      <c r="CY14" s="642"/>
      <c r="CZ14" s="677">
        <v>6.1</v>
      </c>
      <c r="DA14" s="677"/>
      <c r="DB14" s="677"/>
      <c r="DC14" s="677"/>
      <c r="DD14" s="646">
        <v>68960</v>
      </c>
      <c r="DE14" s="641"/>
      <c r="DF14" s="641"/>
      <c r="DG14" s="641"/>
      <c r="DH14" s="641"/>
      <c r="DI14" s="641"/>
      <c r="DJ14" s="641"/>
      <c r="DK14" s="641"/>
      <c r="DL14" s="641"/>
      <c r="DM14" s="641"/>
      <c r="DN14" s="641"/>
      <c r="DO14" s="641"/>
      <c r="DP14" s="642"/>
      <c r="DQ14" s="646">
        <v>338952</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125</v>
      </c>
      <c r="S15" s="641"/>
      <c r="T15" s="641"/>
      <c r="U15" s="641"/>
      <c r="V15" s="641"/>
      <c r="W15" s="641"/>
      <c r="X15" s="641"/>
      <c r="Y15" s="642"/>
      <c r="Z15" s="677" t="s">
        <v>125</v>
      </c>
      <c r="AA15" s="677"/>
      <c r="AB15" s="677"/>
      <c r="AC15" s="677"/>
      <c r="AD15" s="678" t="s">
        <v>249</v>
      </c>
      <c r="AE15" s="678"/>
      <c r="AF15" s="678"/>
      <c r="AG15" s="678"/>
      <c r="AH15" s="678"/>
      <c r="AI15" s="678"/>
      <c r="AJ15" s="678"/>
      <c r="AK15" s="678"/>
      <c r="AL15" s="643" t="s">
        <v>125</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42823</v>
      </c>
      <c r="BH15" s="641"/>
      <c r="BI15" s="641"/>
      <c r="BJ15" s="641"/>
      <c r="BK15" s="641"/>
      <c r="BL15" s="641"/>
      <c r="BM15" s="641"/>
      <c r="BN15" s="642"/>
      <c r="BO15" s="677">
        <v>2.4</v>
      </c>
      <c r="BP15" s="677"/>
      <c r="BQ15" s="677"/>
      <c r="BR15" s="677"/>
      <c r="BS15" s="646" t="s">
        <v>125</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948775</v>
      </c>
      <c r="CS15" s="641"/>
      <c r="CT15" s="641"/>
      <c r="CU15" s="641"/>
      <c r="CV15" s="641"/>
      <c r="CW15" s="641"/>
      <c r="CX15" s="641"/>
      <c r="CY15" s="642"/>
      <c r="CZ15" s="677">
        <v>13.7</v>
      </c>
      <c r="DA15" s="677"/>
      <c r="DB15" s="677"/>
      <c r="DC15" s="677"/>
      <c r="DD15" s="646">
        <v>200691</v>
      </c>
      <c r="DE15" s="641"/>
      <c r="DF15" s="641"/>
      <c r="DG15" s="641"/>
      <c r="DH15" s="641"/>
      <c r="DI15" s="641"/>
      <c r="DJ15" s="641"/>
      <c r="DK15" s="641"/>
      <c r="DL15" s="641"/>
      <c r="DM15" s="641"/>
      <c r="DN15" s="641"/>
      <c r="DO15" s="641"/>
      <c r="DP15" s="642"/>
      <c r="DQ15" s="646">
        <v>708589</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4985</v>
      </c>
      <c r="S16" s="641"/>
      <c r="T16" s="641"/>
      <c r="U16" s="641"/>
      <c r="V16" s="641"/>
      <c r="W16" s="641"/>
      <c r="X16" s="641"/>
      <c r="Y16" s="642"/>
      <c r="Z16" s="677">
        <v>0.1</v>
      </c>
      <c r="AA16" s="677"/>
      <c r="AB16" s="677"/>
      <c r="AC16" s="677"/>
      <c r="AD16" s="678">
        <v>4985</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125</v>
      </c>
      <c r="BH16" s="641"/>
      <c r="BI16" s="641"/>
      <c r="BJ16" s="641"/>
      <c r="BK16" s="641"/>
      <c r="BL16" s="641"/>
      <c r="BM16" s="641"/>
      <c r="BN16" s="642"/>
      <c r="BO16" s="677" t="s">
        <v>125</v>
      </c>
      <c r="BP16" s="677"/>
      <c r="BQ16" s="677"/>
      <c r="BR16" s="677"/>
      <c r="BS16" s="646" t="s">
        <v>125</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122566</v>
      </c>
      <c r="CS16" s="641"/>
      <c r="CT16" s="641"/>
      <c r="CU16" s="641"/>
      <c r="CV16" s="641"/>
      <c r="CW16" s="641"/>
      <c r="CX16" s="641"/>
      <c r="CY16" s="642"/>
      <c r="CZ16" s="677">
        <v>1.8</v>
      </c>
      <c r="DA16" s="677"/>
      <c r="DB16" s="677"/>
      <c r="DC16" s="677"/>
      <c r="DD16" s="646" t="s">
        <v>125</v>
      </c>
      <c r="DE16" s="641"/>
      <c r="DF16" s="641"/>
      <c r="DG16" s="641"/>
      <c r="DH16" s="641"/>
      <c r="DI16" s="641"/>
      <c r="DJ16" s="641"/>
      <c r="DK16" s="641"/>
      <c r="DL16" s="641"/>
      <c r="DM16" s="641"/>
      <c r="DN16" s="641"/>
      <c r="DO16" s="641"/>
      <c r="DP16" s="642"/>
      <c r="DQ16" s="646">
        <v>11830</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32776</v>
      </c>
      <c r="S17" s="641"/>
      <c r="T17" s="641"/>
      <c r="U17" s="641"/>
      <c r="V17" s="641"/>
      <c r="W17" s="641"/>
      <c r="X17" s="641"/>
      <c r="Y17" s="642"/>
      <c r="Z17" s="677">
        <v>0.5</v>
      </c>
      <c r="AA17" s="677"/>
      <c r="AB17" s="677"/>
      <c r="AC17" s="677"/>
      <c r="AD17" s="678">
        <v>32776</v>
      </c>
      <c r="AE17" s="678"/>
      <c r="AF17" s="678"/>
      <c r="AG17" s="678"/>
      <c r="AH17" s="678"/>
      <c r="AI17" s="678"/>
      <c r="AJ17" s="678"/>
      <c r="AK17" s="678"/>
      <c r="AL17" s="643">
        <v>0.8</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125</v>
      </c>
      <c r="BH17" s="641"/>
      <c r="BI17" s="641"/>
      <c r="BJ17" s="641"/>
      <c r="BK17" s="641"/>
      <c r="BL17" s="641"/>
      <c r="BM17" s="641"/>
      <c r="BN17" s="642"/>
      <c r="BO17" s="677" t="s">
        <v>125</v>
      </c>
      <c r="BP17" s="677"/>
      <c r="BQ17" s="677"/>
      <c r="BR17" s="677"/>
      <c r="BS17" s="646" t="s">
        <v>125</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544294</v>
      </c>
      <c r="CS17" s="641"/>
      <c r="CT17" s="641"/>
      <c r="CU17" s="641"/>
      <c r="CV17" s="641"/>
      <c r="CW17" s="641"/>
      <c r="CX17" s="641"/>
      <c r="CY17" s="642"/>
      <c r="CZ17" s="677">
        <v>7.8</v>
      </c>
      <c r="DA17" s="677"/>
      <c r="DB17" s="677"/>
      <c r="DC17" s="677"/>
      <c r="DD17" s="646" t="s">
        <v>135</v>
      </c>
      <c r="DE17" s="641"/>
      <c r="DF17" s="641"/>
      <c r="DG17" s="641"/>
      <c r="DH17" s="641"/>
      <c r="DI17" s="641"/>
      <c r="DJ17" s="641"/>
      <c r="DK17" s="641"/>
      <c r="DL17" s="641"/>
      <c r="DM17" s="641"/>
      <c r="DN17" s="641"/>
      <c r="DO17" s="641"/>
      <c r="DP17" s="642"/>
      <c r="DQ17" s="646">
        <v>544294</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5238</v>
      </c>
      <c r="S18" s="641"/>
      <c r="T18" s="641"/>
      <c r="U18" s="641"/>
      <c r="V18" s="641"/>
      <c r="W18" s="641"/>
      <c r="X18" s="641"/>
      <c r="Y18" s="642"/>
      <c r="Z18" s="677">
        <v>0.1</v>
      </c>
      <c r="AA18" s="677"/>
      <c r="AB18" s="677"/>
      <c r="AC18" s="677"/>
      <c r="AD18" s="678">
        <v>5238</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125</v>
      </c>
      <c r="BH18" s="641"/>
      <c r="BI18" s="641"/>
      <c r="BJ18" s="641"/>
      <c r="BK18" s="641"/>
      <c r="BL18" s="641"/>
      <c r="BM18" s="641"/>
      <c r="BN18" s="642"/>
      <c r="BO18" s="677" t="s">
        <v>125</v>
      </c>
      <c r="BP18" s="677"/>
      <c r="BQ18" s="677"/>
      <c r="BR18" s="677"/>
      <c r="BS18" s="646" t="s">
        <v>249</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249</v>
      </c>
      <c r="CS18" s="641"/>
      <c r="CT18" s="641"/>
      <c r="CU18" s="641"/>
      <c r="CV18" s="641"/>
      <c r="CW18" s="641"/>
      <c r="CX18" s="641"/>
      <c r="CY18" s="642"/>
      <c r="CZ18" s="677" t="s">
        <v>249</v>
      </c>
      <c r="DA18" s="677"/>
      <c r="DB18" s="677"/>
      <c r="DC18" s="677"/>
      <c r="DD18" s="646" t="s">
        <v>125</v>
      </c>
      <c r="DE18" s="641"/>
      <c r="DF18" s="641"/>
      <c r="DG18" s="641"/>
      <c r="DH18" s="641"/>
      <c r="DI18" s="641"/>
      <c r="DJ18" s="641"/>
      <c r="DK18" s="641"/>
      <c r="DL18" s="641"/>
      <c r="DM18" s="641"/>
      <c r="DN18" s="641"/>
      <c r="DO18" s="641"/>
      <c r="DP18" s="642"/>
      <c r="DQ18" s="646" t="s">
        <v>125</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2242</v>
      </c>
      <c r="S19" s="641"/>
      <c r="T19" s="641"/>
      <c r="U19" s="641"/>
      <c r="V19" s="641"/>
      <c r="W19" s="641"/>
      <c r="X19" s="641"/>
      <c r="Y19" s="642"/>
      <c r="Z19" s="677">
        <v>0</v>
      </c>
      <c r="AA19" s="677"/>
      <c r="AB19" s="677"/>
      <c r="AC19" s="677"/>
      <c r="AD19" s="678">
        <v>2242</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125</v>
      </c>
      <c r="BH19" s="641"/>
      <c r="BI19" s="641"/>
      <c r="BJ19" s="641"/>
      <c r="BK19" s="641"/>
      <c r="BL19" s="641"/>
      <c r="BM19" s="641"/>
      <c r="BN19" s="642"/>
      <c r="BO19" s="677" t="s">
        <v>125</v>
      </c>
      <c r="BP19" s="677"/>
      <c r="BQ19" s="677"/>
      <c r="BR19" s="677"/>
      <c r="BS19" s="646" t="s">
        <v>125</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249</v>
      </c>
      <c r="CS19" s="641"/>
      <c r="CT19" s="641"/>
      <c r="CU19" s="641"/>
      <c r="CV19" s="641"/>
      <c r="CW19" s="641"/>
      <c r="CX19" s="641"/>
      <c r="CY19" s="642"/>
      <c r="CZ19" s="677" t="s">
        <v>125</v>
      </c>
      <c r="DA19" s="677"/>
      <c r="DB19" s="677"/>
      <c r="DC19" s="677"/>
      <c r="DD19" s="646" t="s">
        <v>125</v>
      </c>
      <c r="DE19" s="641"/>
      <c r="DF19" s="641"/>
      <c r="DG19" s="641"/>
      <c r="DH19" s="641"/>
      <c r="DI19" s="641"/>
      <c r="DJ19" s="641"/>
      <c r="DK19" s="641"/>
      <c r="DL19" s="641"/>
      <c r="DM19" s="641"/>
      <c r="DN19" s="641"/>
      <c r="DO19" s="641"/>
      <c r="DP19" s="642"/>
      <c r="DQ19" s="646" t="s">
        <v>125</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381</v>
      </c>
      <c r="S20" s="641"/>
      <c r="T20" s="641"/>
      <c r="U20" s="641"/>
      <c r="V20" s="641"/>
      <c r="W20" s="641"/>
      <c r="X20" s="641"/>
      <c r="Y20" s="642"/>
      <c r="Z20" s="677">
        <v>0</v>
      </c>
      <c r="AA20" s="677"/>
      <c r="AB20" s="677"/>
      <c r="AC20" s="677"/>
      <c r="AD20" s="678">
        <v>381</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125</v>
      </c>
      <c r="BH20" s="641"/>
      <c r="BI20" s="641"/>
      <c r="BJ20" s="641"/>
      <c r="BK20" s="641"/>
      <c r="BL20" s="641"/>
      <c r="BM20" s="641"/>
      <c r="BN20" s="642"/>
      <c r="BO20" s="677" t="s">
        <v>125</v>
      </c>
      <c r="BP20" s="677"/>
      <c r="BQ20" s="677"/>
      <c r="BR20" s="677"/>
      <c r="BS20" s="646" t="s">
        <v>125</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6934525</v>
      </c>
      <c r="CS20" s="641"/>
      <c r="CT20" s="641"/>
      <c r="CU20" s="641"/>
      <c r="CV20" s="641"/>
      <c r="CW20" s="641"/>
      <c r="CX20" s="641"/>
      <c r="CY20" s="642"/>
      <c r="CZ20" s="677">
        <v>100</v>
      </c>
      <c r="DA20" s="677"/>
      <c r="DB20" s="677"/>
      <c r="DC20" s="677"/>
      <c r="DD20" s="646">
        <v>484947</v>
      </c>
      <c r="DE20" s="641"/>
      <c r="DF20" s="641"/>
      <c r="DG20" s="641"/>
      <c r="DH20" s="641"/>
      <c r="DI20" s="641"/>
      <c r="DJ20" s="641"/>
      <c r="DK20" s="641"/>
      <c r="DL20" s="641"/>
      <c r="DM20" s="641"/>
      <c r="DN20" s="641"/>
      <c r="DO20" s="641"/>
      <c r="DP20" s="642"/>
      <c r="DQ20" s="646">
        <v>5246479</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24915</v>
      </c>
      <c r="S21" s="641"/>
      <c r="T21" s="641"/>
      <c r="U21" s="641"/>
      <c r="V21" s="641"/>
      <c r="W21" s="641"/>
      <c r="X21" s="641"/>
      <c r="Y21" s="642"/>
      <c r="Z21" s="677">
        <v>0.4</v>
      </c>
      <c r="AA21" s="677"/>
      <c r="AB21" s="677"/>
      <c r="AC21" s="677"/>
      <c r="AD21" s="678">
        <v>24915</v>
      </c>
      <c r="AE21" s="678"/>
      <c r="AF21" s="678"/>
      <c r="AG21" s="678"/>
      <c r="AH21" s="678"/>
      <c r="AI21" s="678"/>
      <c r="AJ21" s="678"/>
      <c r="AK21" s="678"/>
      <c r="AL21" s="643">
        <v>0.6</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125</v>
      </c>
      <c r="BH21" s="641"/>
      <c r="BI21" s="641"/>
      <c r="BJ21" s="641"/>
      <c r="BK21" s="641"/>
      <c r="BL21" s="641"/>
      <c r="BM21" s="641"/>
      <c r="BN21" s="642"/>
      <c r="BO21" s="677" t="s">
        <v>135</v>
      </c>
      <c r="BP21" s="677"/>
      <c r="BQ21" s="677"/>
      <c r="BR21" s="677"/>
      <c r="BS21" s="646" t="s">
        <v>125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2353236</v>
      </c>
      <c r="S22" s="641"/>
      <c r="T22" s="641"/>
      <c r="U22" s="641"/>
      <c r="V22" s="641"/>
      <c r="W22" s="641"/>
      <c r="X22" s="641"/>
      <c r="Y22" s="642"/>
      <c r="Z22" s="677">
        <v>33.299999999999997</v>
      </c>
      <c r="AA22" s="677"/>
      <c r="AB22" s="677"/>
      <c r="AC22" s="677"/>
      <c r="AD22" s="678">
        <v>2070529</v>
      </c>
      <c r="AE22" s="678"/>
      <c r="AF22" s="678"/>
      <c r="AG22" s="678"/>
      <c r="AH22" s="678"/>
      <c r="AI22" s="678"/>
      <c r="AJ22" s="678"/>
      <c r="AK22" s="678"/>
      <c r="AL22" s="643">
        <v>48.1</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125</v>
      </c>
      <c r="BH22" s="641"/>
      <c r="BI22" s="641"/>
      <c r="BJ22" s="641"/>
      <c r="BK22" s="641"/>
      <c r="BL22" s="641"/>
      <c r="BM22" s="641"/>
      <c r="BN22" s="642"/>
      <c r="BO22" s="677" t="s">
        <v>249</v>
      </c>
      <c r="BP22" s="677"/>
      <c r="BQ22" s="677"/>
      <c r="BR22" s="677"/>
      <c r="BS22" s="646" t="s">
        <v>135</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2070529</v>
      </c>
      <c r="S23" s="641"/>
      <c r="T23" s="641"/>
      <c r="U23" s="641"/>
      <c r="V23" s="641"/>
      <c r="W23" s="641"/>
      <c r="X23" s="641"/>
      <c r="Y23" s="642"/>
      <c r="Z23" s="677">
        <v>29.3</v>
      </c>
      <c r="AA23" s="677"/>
      <c r="AB23" s="677"/>
      <c r="AC23" s="677"/>
      <c r="AD23" s="678">
        <v>2070529</v>
      </c>
      <c r="AE23" s="678"/>
      <c r="AF23" s="678"/>
      <c r="AG23" s="678"/>
      <c r="AH23" s="678"/>
      <c r="AI23" s="678"/>
      <c r="AJ23" s="678"/>
      <c r="AK23" s="678"/>
      <c r="AL23" s="643">
        <v>48.1</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125</v>
      </c>
      <c r="BH23" s="641"/>
      <c r="BI23" s="641"/>
      <c r="BJ23" s="641"/>
      <c r="BK23" s="641"/>
      <c r="BL23" s="641"/>
      <c r="BM23" s="641"/>
      <c r="BN23" s="642"/>
      <c r="BO23" s="677" t="s">
        <v>135</v>
      </c>
      <c r="BP23" s="677"/>
      <c r="BQ23" s="677"/>
      <c r="BR23" s="677"/>
      <c r="BS23" s="646" t="s">
        <v>249</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282707</v>
      </c>
      <c r="S24" s="641"/>
      <c r="T24" s="641"/>
      <c r="U24" s="641"/>
      <c r="V24" s="641"/>
      <c r="W24" s="641"/>
      <c r="X24" s="641"/>
      <c r="Y24" s="642"/>
      <c r="Z24" s="677">
        <v>4</v>
      </c>
      <c r="AA24" s="677"/>
      <c r="AB24" s="677"/>
      <c r="AC24" s="677"/>
      <c r="AD24" s="678" t="s">
        <v>125</v>
      </c>
      <c r="AE24" s="678"/>
      <c r="AF24" s="678"/>
      <c r="AG24" s="678"/>
      <c r="AH24" s="678"/>
      <c r="AI24" s="678"/>
      <c r="AJ24" s="678"/>
      <c r="AK24" s="678"/>
      <c r="AL24" s="643" t="s">
        <v>125</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249</v>
      </c>
      <c r="BH24" s="641"/>
      <c r="BI24" s="641"/>
      <c r="BJ24" s="641"/>
      <c r="BK24" s="641"/>
      <c r="BL24" s="641"/>
      <c r="BM24" s="641"/>
      <c r="BN24" s="642"/>
      <c r="BO24" s="677" t="s">
        <v>125</v>
      </c>
      <c r="BP24" s="677"/>
      <c r="BQ24" s="677"/>
      <c r="BR24" s="677"/>
      <c r="BS24" s="646" t="s">
        <v>125</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3068963</v>
      </c>
      <c r="CS24" s="696"/>
      <c r="CT24" s="696"/>
      <c r="CU24" s="696"/>
      <c r="CV24" s="696"/>
      <c r="CW24" s="696"/>
      <c r="CX24" s="696"/>
      <c r="CY24" s="739"/>
      <c r="CZ24" s="740">
        <v>44.3</v>
      </c>
      <c r="DA24" s="711"/>
      <c r="DB24" s="711"/>
      <c r="DC24" s="743"/>
      <c r="DD24" s="738">
        <v>2457698</v>
      </c>
      <c r="DE24" s="696"/>
      <c r="DF24" s="696"/>
      <c r="DG24" s="696"/>
      <c r="DH24" s="696"/>
      <c r="DI24" s="696"/>
      <c r="DJ24" s="696"/>
      <c r="DK24" s="739"/>
      <c r="DL24" s="738">
        <v>2392286</v>
      </c>
      <c r="DM24" s="696"/>
      <c r="DN24" s="696"/>
      <c r="DO24" s="696"/>
      <c r="DP24" s="696"/>
      <c r="DQ24" s="696"/>
      <c r="DR24" s="696"/>
      <c r="DS24" s="696"/>
      <c r="DT24" s="696"/>
      <c r="DU24" s="696"/>
      <c r="DV24" s="739"/>
      <c r="DW24" s="740">
        <v>52.8</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249</v>
      </c>
      <c r="S25" s="641"/>
      <c r="T25" s="641"/>
      <c r="U25" s="641"/>
      <c r="V25" s="641"/>
      <c r="W25" s="641"/>
      <c r="X25" s="641"/>
      <c r="Y25" s="642"/>
      <c r="Z25" s="677" t="s">
        <v>135</v>
      </c>
      <c r="AA25" s="677"/>
      <c r="AB25" s="677"/>
      <c r="AC25" s="677"/>
      <c r="AD25" s="678" t="s">
        <v>125</v>
      </c>
      <c r="AE25" s="678"/>
      <c r="AF25" s="678"/>
      <c r="AG25" s="678"/>
      <c r="AH25" s="678"/>
      <c r="AI25" s="678"/>
      <c r="AJ25" s="678"/>
      <c r="AK25" s="678"/>
      <c r="AL25" s="643" t="s">
        <v>125</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125</v>
      </c>
      <c r="BH25" s="641"/>
      <c r="BI25" s="641"/>
      <c r="BJ25" s="641"/>
      <c r="BK25" s="641"/>
      <c r="BL25" s="641"/>
      <c r="BM25" s="641"/>
      <c r="BN25" s="642"/>
      <c r="BO25" s="677" t="s">
        <v>125</v>
      </c>
      <c r="BP25" s="677"/>
      <c r="BQ25" s="677"/>
      <c r="BR25" s="677"/>
      <c r="BS25" s="646" t="s">
        <v>125</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1940476</v>
      </c>
      <c r="CS25" s="659"/>
      <c r="CT25" s="659"/>
      <c r="CU25" s="659"/>
      <c r="CV25" s="659"/>
      <c r="CW25" s="659"/>
      <c r="CX25" s="659"/>
      <c r="CY25" s="660"/>
      <c r="CZ25" s="643">
        <v>28</v>
      </c>
      <c r="DA25" s="661"/>
      <c r="DB25" s="661"/>
      <c r="DC25" s="662"/>
      <c r="DD25" s="646">
        <v>1746641</v>
      </c>
      <c r="DE25" s="659"/>
      <c r="DF25" s="659"/>
      <c r="DG25" s="659"/>
      <c r="DH25" s="659"/>
      <c r="DI25" s="659"/>
      <c r="DJ25" s="659"/>
      <c r="DK25" s="660"/>
      <c r="DL25" s="646">
        <v>1681229</v>
      </c>
      <c r="DM25" s="659"/>
      <c r="DN25" s="659"/>
      <c r="DO25" s="659"/>
      <c r="DP25" s="659"/>
      <c r="DQ25" s="659"/>
      <c r="DR25" s="659"/>
      <c r="DS25" s="659"/>
      <c r="DT25" s="659"/>
      <c r="DU25" s="659"/>
      <c r="DV25" s="660"/>
      <c r="DW25" s="643">
        <v>37.1</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4576178</v>
      </c>
      <c r="S26" s="641"/>
      <c r="T26" s="641"/>
      <c r="U26" s="641"/>
      <c r="V26" s="641"/>
      <c r="W26" s="641"/>
      <c r="X26" s="641"/>
      <c r="Y26" s="642"/>
      <c r="Z26" s="677">
        <v>64.7</v>
      </c>
      <c r="AA26" s="677"/>
      <c r="AB26" s="677"/>
      <c r="AC26" s="677"/>
      <c r="AD26" s="678">
        <v>4293471</v>
      </c>
      <c r="AE26" s="678"/>
      <c r="AF26" s="678"/>
      <c r="AG26" s="678"/>
      <c r="AH26" s="678"/>
      <c r="AI26" s="678"/>
      <c r="AJ26" s="678"/>
      <c r="AK26" s="678"/>
      <c r="AL26" s="643">
        <v>99.7</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125</v>
      </c>
      <c r="BH26" s="641"/>
      <c r="BI26" s="641"/>
      <c r="BJ26" s="641"/>
      <c r="BK26" s="641"/>
      <c r="BL26" s="641"/>
      <c r="BM26" s="641"/>
      <c r="BN26" s="642"/>
      <c r="BO26" s="677" t="s">
        <v>125</v>
      </c>
      <c r="BP26" s="677"/>
      <c r="BQ26" s="677"/>
      <c r="BR26" s="677"/>
      <c r="BS26" s="646" t="s">
        <v>125</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1078543</v>
      </c>
      <c r="CS26" s="641"/>
      <c r="CT26" s="641"/>
      <c r="CU26" s="641"/>
      <c r="CV26" s="641"/>
      <c r="CW26" s="641"/>
      <c r="CX26" s="641"/>
      <c r="CY26" s="642"/>
      <c r="CZ26" s="643">
        <v>15.6</v>
      </c>
      <c r="DA26" s="661"/>
      <c r="DB26" s="661"/>
      <c r="DC26" s="662"/>
      <c r="DD26" s="646">
        <v>925130</v>
      </c>
      <c r="DE26" s="641"/>
      <c r="DF26" s="641"/>
      <c r="DG26" s="641"/>
      <c r="DH26" s="641"/>
      <c r="DI26" s="641"/>
      <c r="DJ26" s="641"/>
      <c r="DK26" s="642"/>
      <c r="DL26" s="646" t="s">
        <v>125</v>
      </c>
      <c r="DM26" s="641"/>
      <c r="DN26" s="641"/>
      <c r="DO26" s="641"/>
      <c r="DP26" s="641"/>
      <c r="DQ26" s="641"/>
      <c r="DR26" s="641"/>
      <c r="DS26" s="641"/>
      <c r="DT26" s="641"/>
      <c r="DU26" s="641"/>
      <c r="DV26" s="642"/>
      <c r="DW26" s="643" t="s">
        <v>125</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2750</v>
      </c>
      <c r="S27" s="641"/>
      <c r="T27" s="641"/>
      <c r="U27" s="641"/>
      <c r="V27" s="641"/>
      <c r="W27" s="641"/>
      <c r="X27" s="641"/>
      <c r="Y27" s="642"/>
      <c r="Z27" s="677">
        <v>0</v>
      </c>
      <c r="AA27" s="677"/>
      <c r="AB27" s="677"/>
      <c r="AC27" s="677"/>
      <c r="AD27" s="678">
        <v>2750</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1797014</v>
      </c>
      <c r="BH27" s="641"/>
      <c r="BI27" s="641"/>
      <c r="BJ27" s="641"/>
      <c r="BK27" s="641"/>
      <c r="BL27" s="641"/>
      <c r="BM27" s="641"/>
      <c r="BN27" s="642"/>
      <c r="BO27" s="677">
        <v>100</v>
      </c>
      <c r="BP27" s="677"/>
      <c r="BQ27" s="677"/>
      <c r="BR27" s="677"/>
      <c r="BS27" s="646">
        <v>4291</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584193</v>
      </c>
      <c r="CS27" s="659"/>
      <c r="CT27" s="659"/>
      <c r="CU27" s="659"/>
      <c r="CV27" s="659"/>
      <c r="CW27" s="659"/>
      <c r="CX27" s="659"/>
      <c r="CY27" s="660"/>
      <c r="CZ27" s="643">
        <v>8.4</v>
      </c>
      <c r="DA27" s="661"/>
      <c r="DB27" s="661"/>
      <c r="DC27" s="662"/>
      <c r="DD27" s="646">
        <v>166763</v>
      </c>
      <c r="DE27" s="659"/>
      <c r="DF27" s="659"/>
      <c r="DG27" s="659"/>
      <c r="DH27" s="659"/>
      <c r="DI27" s="659"/>
      <c r="DJ27" s="659"/>
      <c r="DK27" s="660"/>
      <c r="DL27" s="646">
        <v>166763</v>
      </c>
      <c r="DM27" s="659"/>
      <c r="DN27" s="659"/>
      <c r="DO27" s="659"/>
      <c r="DP27" s="659"/>
      <c r="DQ27" s="659"/>
      <c r="DR27" s="659"/>
      <c r="DS27" s="659"/>
      <c r="DT27" s="659"/>
      <c r="DU27" s="659"/>
      <c r="DV27" s="660"/>
      <c r="DW27" s="643">
        <v>3.7</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62104</v>
      </c>
      <c r="S28" s="641"/>
      <c r="T28" s="641"/>
      <c r="U28" s="641"/>
      <c r="V28" s="641"/>
      <c r="W28" s="641"/>
      <c r="X28" s="641"/>
      <c r="Y28" s="642"/>
      <c r="Z28" s="677">
        <v>0.9</v>
      </c>
      <c r="AA28" s="677"/>
      <c r="AB28" s="677"/>
      <c r="AC28" s="677"/>
      <c r="AD28" s="678" t="s">
        <v>125</v>
      </c>
      <c r="AE28" s="678"/>
      <c r="AF28" s="678"/>
      <c r="AG28" s="678"/>
      <c r="AH28" s="678"/>
      <c r="AI28" s="678"/>
      <c r="AJ28" s="678"/>
      <c r="AK28" s="678"/>
      <c r="AL28" s="643" t="s">
        <v>125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544294</v>
      </c>
      <c r="CS28" s="641"/>
      <c r="CT28" s="641"/>
      <c r="CU28" s="641"/>
      <c r="CV28" s="641"/>
      <c r="CW28" s="641"/>
      <c r="CX28" s="641"/>
      <c r="CY28" s="642"/>
      <c r="CZ28" s="643">
        <v>7.8</v>
      </c>
      <c r="DA28" s="661"/>
      <c r="DB28" s="661"/>
      <c r="DC28" s="662"/>
      <c r="DD28" s="646">
        <v>544294</v>
      </c>
      <c r="DE28" s="641"/>
      <c r="DF28" s="641"/>
      <c r="DG28" s="641"/>
      <c r="DH28" s="641"/>
      <c r="DI28" s="641"/>
      <c r="DJ28" s="641"/>
      <c r="DK28" s="642"/>
      <c r="DL28" s="646">
        <v>544294</v>
      </c>
      <c r="DM28" s="641"/>
      <c r="DN28" s="641"/>
      <c r="DO28" s="641"/>
      <c r="DP28" s="641"/>
      <c r="DQ28" s="641"/>
      <c r="DR28" s="641"/>
      <c r="DS28" s="641"/>
      <c r="DT28" s="641"/>
      <c r="DU28" s="641"/>
      <c r="DV28" s="642"/>
      <c r="DW28" s="643">
        <v>12</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46496</v>
      </c>
      <c r="S29" s="641"/>
      <c r="T29" s="641"/>
      <c r="U29" s="641"/>
      <c r="V29" s="641"/>
      <c r="W29" s="641"/>
      <c r="X29" s="641"/>
      <c r="Y29" s="642"/>
      <c r="Z29" s="677">
        <v>0.7</v>
      </c>
      <c r="AA29" s="677"/>
      <c r="AB29" s="677"/>
      <c r="AC29" s="677"/>
      <c r="AD29" s="678" t="s">
        <v>249</v>
      </c>
      <c r="AE29" s="678"/>
      <c r="AF29" s="678"/>
      <c r="AG29" s="678"/>
      <c r="AH29" s="678"/>
      <c r="AI29" s="678"/>
      <c r="AJ29" s="678"/>
      <c r="AK29" s="678"/>
      <c r="AL29" s="643" t="s">
        <v>125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66</v>
      </c>
      <c r="CG29" s="674"/>
      <c r="CH29" s="674"/>
      <c r="CI29" s="674"/>
      <c r="CJ29" s="674"/>
      <c r="CK29" s="674"/>
      <c r="CL29" s="674"/>
      <c r="CM29" s="674"/>
      <c r="CN29" s="674"/>
      <c r="CO29" s="674"/>
      <c r="CP29" s="674"/>
      <c r="CQ29" s="675"/>
      <c r="CR29" s="640">
        <v>544294</v>
      </c>
      <c r="CS29" s="659"/>
      <c r="CT29" s="659"/>
      <c r="CU29" s="659"/>
      <c r="CV29" s="659"/>
      <c r="CW29" s="659"/>
      <c r="CX29" s="659"/>
      <c r="CY29" s="660"/>
      <c r="CZ29" s="643">
        <v>7.8</v>
      </c>
      <c r="DA29" s="661"/>
      <c r="DB29" s="661"/>
      <c r="DC29" s="662"/>
      <c r="DD29" s="646">
        <v>544294</v>
      </c>
      <c r="DE29" s="659"/>
      <c r="DF29" s="659"/>
      <c r="DG29" s="659"/>
      <c r="DH29" s="659"/>
      <c r="DI29" s="659"/>
      <c r="DJ29" s="659"/>
      <c r="DK29" s="660"/>
      <c r="DL29" s="646">
        <v>544294</v>
      </c>
      <c r="DM29" s="659"/>
      <c r="DN29" s="659"/>
      <c r="DO29" s="659"/>
      <c r="DP29" s="659"/>
      <c r="DQ29" s="659"/>
      <c r="DR29" s="659"/>
      <c r="DS29" s="659"/>
      <c r="DT29" s="659"/>
      <c r="DU29" s="659"/>
      <c r="DV29" s="660"/>
      <c r="DW29" s="643">
        <v>12</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12284</v>
      </c>
      <c r="S30" s="641"/>
      <c r="T30" s="641"/>
      <c r="U30" s="641"/>
      <c r="V30" s="641"/>
      <c r="W30" s="641"/>
      <c r="X30" s="641"/>
      <c r="Y30" s="642"/>
      <c r="Z30" s="677">
        <v>0.2</v>
      </c>
      <c r="AA30" s="677"/>
      <c r="AB30" s="677"/>
      <c r="AC30" s="677"/>
      <c r="AD30" s="678" t="s">
        <v>135</v>
      </c>
      <c r="AE30" s="678"/>
      <c r="AF30" s="678"/>
      <c r="AG30" s="678"/>
      <c r="AH30" s="678"/>
      <c r="AI30" s="678"/>
      <c r="AJ30" s="678"/>
      <c r="AK30" s="678"/>
      <c r="AL30" s="643" t="s">
        <v>125</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14"/>
      <c r="BI30" s="714"/>
      <c r="BJ30" s="714"/>
      <c r="BK30" s="714"/>
      <c r="BL30" s="714"/>
      <c r="BM30" s="714"/>
      <c r="BN30" s="714"/>
      <c r="BO30" s="714"/>
      <c r="BP30" s="714"/>
      <c r="BQ30" s="715"/>
      <c r="BR30" s="701" t="s">
        <v>303</v>
      </c>
      <c r="BS30" s="714"/>
      <c r="BT30" s="714"/>
      <c r="BU30" s="714"/>
      <c r="BV30" s="714"/>
      <c r="BW30" s="714"/>
      <c r="BX30" s="714"/>
      <c r="BY30" s="714"/>
      <c r="BZ30" s="714"/>
      <c r="CA30" s="714"/>
      <c r="CB30" s="715"/>
      <c r="CD30" s="727"/>
      <c r="CE30" s="728"/>
      <c r="CF30" s="673" t="s">
        <v>304</v>
      </c>
      <c r="CG30" s="674"/>
      <c r="CH30" s="674"/>
      <c r="CI30" s="674"/>
      <c r="CJ30" s="674"/>
      <c r="CK30" s="674"/>
      <c r="CL30" s="674"/>
      <c r="CM30" s="674"/>
      <c r="CN30" s="674"/>
      <c r="CO30" s="674"/>
      <c r="CP30" s="674"/>
      <c r="CQ30" s="675"/>
      <c r="CR30" s="640">
        <v>508671</v>
      </c>
      <c r="CS30" s="641"/>
      <c r="CT30" s="641"/>
      <c r="CU30" s="641"/>
      <c r="CV30" s="641"/>
      <c r="CW30" s="641"/>
      <c r="CX30" s="641"/>
      <c r="CY30" s="642"/>
      <c r="CZ30" s="643">
        <v>7.3</v>
      </c>
      <c r="DA30" s="661"/>
      <c r="DB30" s="661"/>
      <c r="DC30" s="662"/>
      <c r="DD30" s="646">
        <v>508671</v>
      </c>
      <c r="DE30" s="641"/>
      <c r="DF30" s="641"/>
      <c r="DG30" s="641"/>
      <c r="DH30" s="641"/>
      <c r="DI30" s="641"/>
      <c r="DJ30" s="641"/>
      <c r="DK30" s="642"/>
      <c r="DL30" s="646">
        <v>508671</v>
      </c>
      <c r="DM30" s="641"/>
      <c r="DN30" s="641"/>
      <c r="DO30" s="641"/>
      <c r="DP30" s="641"/>
      <c r="DQ30" s="641"/>
      <c r="DR30" s="641"/>
      <c r="DS30" s="641"/>
      <c r="DT30" s="641"/>
      <c r="DU30" s="641"/>
      <c r="DV30" s="642"/>
      <c r="DW30" s="643">
        <v>11.2</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442983</v>
      </c>
      <c r="S31" s="641"/>
      <c r="T31" s="641"/>
      <c r="U31" s="641"/>
      <c r="V31" s="641"/>
      <c r="W31" s="641"/>
      <c r="X31" s="641"/>
      <c r="Y31" s="642"/>
      <c r="Z31" s="677">
        <v>6.3</v>
      </c>
      <c r="AA31" s="677"/>
      <c r="AB31" s="677"/>
      <c r="AC31" s="677"/>
      <c r="AD31" s="678" t="s">
        <v>125</v>
      </c>
      <c r="AE31" s="678"/>
      <c r="AF31" s="678"/>
      <c r="AG31" s="678"/>
      <c r="AH31" s="678"/>
      <c r="AI31" s="678"/>
      <c r="AJ31" s="678"/>
      <c r="AK31" s="678"/>
      <c r="AL31" s="643" t="s">
        <v>249</v>
      </c>
      <c r="AM31" s="644"/>
      <c r="AN31" s="644"/>
      <c r="AO31" s="679"/>
      <c r="AP31" s="716" t="s">
        <v>306</v>
      </c>
      <c r="AQ31" s="717"/>
      <c r="AR31" s="717"/>
      <c r="AS31" s="717"/>
      <c r="AT31" s="722" t="s">
        <v>307</v>
      </c>
      <c r="AU31" s="225"/>
      <c r="AV31" s="225"/>
      <c r="AW31" s="225"/>
      <c r="AX31" s="706" t="s">
        <v>184</v>
      </c>
      <c r="AY31" s="707"/>
      <c r="AZ31" s="707"/>
      <c r="BA31" s="707"/>
      <c r="BB31" s="707"/>
      <c r="BC31" s="707"/>
      <c r="BD31" s="707"/>
      <c r="BE31" s="707"/>
      <c r="BF31" s="708"/>
      <c r="BG31" s="709">
        <v>99.2</v>
      </c>
      <c r="BH31" s="710"/>
      <c r="BI31" s="710"/>
      <c r="BJ31" s="710"/>
      <c r="BK31" s="710"/>
      <c r="BL31" s="710"/>
      <c r="BM31" s="711">
        <v>97.4</v>
      </c>
      <c r="BN31" s="710"/>
      <c r="BO31" s="710"/>
      <c r="BP31" s="710"/>
      <c r="BQ31" s="712"/>
      <c r="BR31" s="709">
        <v>99.3</v>
      </c>
      <c r="BS31" s="710"/>
      <c r="BT31" s="710"/>
      <c r="BU31" s="710"/>
      <c r="BV31" s="710"/>
      <c r="BW31" s="710"/>
      <c r="BX31" s="711">
        <v>97.6</v>
      </c>
      <c r="BY31" s="710"/>
      <c r="BZ31" s="710"/>
      <c r="CA31" s="710"/>
      <c r="CB31" s="712"/>
      <c r="CD31" s="727"/>
      <c r="CE31" s="728"/>
      <c r="CF31" s="673" t="s">
        <v>308</v>
      </c>
      <c r="CG31" s="674"/>
      <c r="CH31" s="674"/>
      <c r="CI31" s="674"/>
      <c r="CJ31" s="674"/>
      <c r="CK31" s="674"/>
      <c r="CL31" s="674"/>
      <c r="CM31" s="674"/>
      <c r="CN31" s="674"/>
      <c r="CO31" s="674"/>
      <c r="CP31" s="674"/>
      <c r="CQ31" s="675"/>
      <c r="CR31" s="640">
        <v>35623</v>
      </c>
      <c r="CS31" s="659"/>
      <c r="CT31" s="659"/>
      <c r="CU31" s="659"/>
      <c r="CV31" s="659"/>
      <c r="CW31" s="659"/>
      <c r="CX31" s="659"/>
      <c r="CY31" s="660"/>
      <c r="CZ31" s="643">
        <v>0.5</v>
      </c>
      <c r="DA31" s="661"/>
      <c r="DB31" s="661"/>
      <c r="DC31" s="662"/>
      <c r="DD31" s="646">
        <v>35623</v>
      </c>
      <c r="DE31" s="659"/>
      <c r="DF31" s="659"/>
      <c r="DG31" s="659"/>
      <c r="DH31" s="659"/>
      <c r="DI31" s="659"/>
      <c r="DJ31" s="659"/>
      <c r="DK31" s="660"/>
      <c r="DL31" s="646">
        <v>35623</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309</v>
      </c>
      <c r="C32" s="732"/>
      <c r="D32" s="732"/>
      <c r="E32" s="732"/>
      <c r="F32" s="732"/>
      <c r="G32" s="732"/>
      <c r="H32" s="732"/>
      <c r="I32" s="732"/>
      <c r="J32" s="732"/>
      <c r="K32" s="732"/>
      <c r="L32" s="732"/>
      <c r="M32" s="732"/>
      <c r="N32" s="732"/>
      <c r="O32" s="732"/>
      <c r="P32" s="732"/>
      <c r="Q32" s="733"/>
      <c r="R32" s="640" t="s">
        <v>125</v>
      </c>
      <c r="S32" s="641"/>
      <c r="T32" s="641"/>
      <c r="U32" s="641"/>
      <c r="V32" s="641"/>
      <c r="W32" s="641"/>
      <c r="X32" s="641"/>
      <c r="Y32" s="642"/>
      <c r="Z32" s="677" t="s">
        <v>125</v>
      </c>
      <c r="AA32" s="677"/>
      <c r="AB32" s="677"/>
      <c r="AC32" s="677"/>
      <c r="AD32" s="678" t="s">
        <v>125</v>
      </c>
      <c r="AE32" s="678"/>
      <c r="AF32" s="678"/>
      <c r="AG32" s="678"/>
      <c r="AH32" s="678"/>
      <c r="AI32" s="678"/>
      <c r="AJ32" s="678"/>
      <c r="AK32" s="678"/>
      <c r="AL32" s="643" t="s">
        <v>125</v>
      </c>
      <c r="AM32" s="644"/>
      <c r="AN32" s="644"/>
      <c r="AO32" s="679"/>
      <c r="AP32" s="718"/>
      <c r="AQ32" s="719"/>
      <c r="AR32" s="719"/>
      <c r="AS32" s="719"/>
      <c r="AT32" s="723"/>
      <c r="AU32" s="224" t="s">
        <v>310</v>
      </c>
      <c r="AV32" s="224"/>
      <c r="AW32" s="224"/>
      <c r="AX32" s="637" t="s">
        <v>311</v>
      </c>
      <c r="AY32" s="638"/>
      <c r="AZ32" s="638"/>
      <c r="BA32" s="638"/>
      <c r="BB32" s="638"/>
      <c r="BC32" s="638"/>
      <c r="BD32" s="638"/>
      <c r="BE32" s="638"/>
      <c r="BF32" s="639"/>
      <c r="BG32" s="713">
        <v>99.3</v>
      </c>
      <c r="BH32" s="659"/>
      <c r="BI32" s="659"/>
      <c r="BJ32" s="659"/>
      <c r="BK32" s="659"/>
      <c r="BL32" s="659"/>
      <c r="BM32" s="644">
        <v>97.7</v>
      </c>
      <c r="BN32" s="705"/>
      <c r="BO32" s="705"/>
      <c r="BP32" s="705"/>
      <c r="BQ32" s="683"/>
      <c r="BR32" s="713">
        <v>99.4</v>
      </c>
      <c r="BS32" s="659"/>
      <c r="BT32" s="659"/>
      <c r="BU32" s="659"/>
      <c r="BV32" s="659"/>
      <c r="BW32" s="659"/>
      <c r="BX32" s="644">
        <v>98</v>
      </c>
      <c r="BY32" s="705"/>
      <c r="BZ32" s="705"/>
      <c r="CA32" s="705"/>
      <c r="CB32" s="683"/>
      <c r="CD32" s="729"/>
      <c r="CE32" s="730"/>
      <c r="CF32" s="673" t="s">
        <v>312</v>
      </c>
      <c r="CG32" s="674"/>
      <c r="CH32" s="674"/>
      <c r="CI32" s="674"/>
      <c r="CJ32" s="674"/>
      <c r="CK32" s="674"/>
      <c r="CL32" s="674"/>
      <c r="CM32" s="674"/>
      <c r="CN32" s="674"/>
      <c r="CO32" s="674"/>
      <c r="CP32" s="674"/>
      <c r="CQ32" s="675"/>
      <c r="CR32" s="640" t="s">
        <v>125</v>
      </c>
      <c r="CS32" s="641"/>
      <c r="CT32" s="641"/>
      <c r="CU32" s="641"/>
      <c r="CV32" s="641"/>
      <c r="CW32" s="641"/>
      <c r="CX32" s="641"/>
      <c r="CY32" s="642"/>
      <c r="CZ32" s="643" t="s">
        <v>125</v>
      </c>
      <c r="DA32" s="661"/>
      <c r="DB32" s="661"/>
      <c r="DC32" s="662"/>
      <c r="DD32" s="646" t="s">
        <v>125</v>
      </c>
      <c r="DE32" s="641"/>
      <c r="DF32" s="641"/>
      <c r="DG32" s="641"/>
      <c r="DH32" s="641"/>
      <c r="DI32" s="641"/>
      <c r="DJ32" s="641"/>
      <c r="DK32" s="642"/>
      <c r="DL32" s="646" t="s">
        <v>125</v>
      </c>
      <c r="DM32" s="641"/>
      <c r="DN32" s="641"/>
      <c r="DO32" s="641"/>
      <c r="DP32" s="641"/>
      <c r="DQ32" s="641"/>
      <c r="DR32" s="641"/>
      <c r="DS32" s="641"/>
      <c r="DT32" s="641"/>
      <c r="DU32" s="641"/>
      <c r="DV32" s="642"/>
      <c r="DW32" s="643" t="s">
        <v>135</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489891</v>
      </c>
      <c r="S33" s="641"/>
      <c r="T33" s="641"/>
      <c r="U33" s="641"/>
      <c r="V33" s="641"/>
      <c r="W33" s="641"/>
      <c r="X33" s="641"/>
      <c r="Y33" s="642"/>
      <c r="Z33" s="677">
        <v>6.9</v>
      </c>
      <c r="AA33" s="677"/>
      <c r="AB33" s="677"/>
      <c r="AC33" s="677"/>
      <c r="AD33" s="678" t="s">
        <v>125</v>
      </c>
      <c r="AE33" s="678"/>
      <c r="AF33" s="678"/>
      <c r="AG33" s="678"/>
      <c r="AH33" s="678"/>
      <c r="AI33" s="678"/>
      <c r="AJ33" s="678"/>
      <c r="AK33" s="678"/>
      <c r="AL33" s="643" t="s">
        <v>135</v>
      </c>
      <c r="AM33" s="644"/>
      <c r="AN33" s="644"/>
      <c r="AO33" s="679"/>
      <c r="AP33" s="720"/>
      <c r="AQ33" s="721"/>
      <c r="AR33" s="721"/>
      <c r="AS33" s="721"/>
      <c r="AT33" s="724"/>
      <c r="AU33" s="226"/>
      <c r="AV33" s="226"/>
      <c r="AW33" s="226"/>
      <c r="AX33" s="621" t="s">
        <v>314</v>
      </c>
      <c r="AY33" s="622"/>
      <c r="AZ33" s="622"/>
      <c r="BA33" s="622"/>
      <c r="BB33" s="622"/>
      <c r="BC33" s="622"/>
      <c r="BD33" s="622"/>
      <c r="BE33" s="622"/>
      <c r="BF33" s="623"/>
      <c r="BG33" s="704">
        <v>99.1</v>
      </c>
      <c r="BH33" s="625"/>
      <c r="BI33" s="625"/>
      <c r="BJ33" s="625"/>
      <c r="BK33" s="625"/>
      <c r="BL33" s="625"/>
      <c r="BM33" s="668">
        <v>96.9</v>
      </c>
      <c r="BN33" s="625"/>
      <c r="BO33" s="625"/>
      <c r="BP33" s="625"/>
      <c r="BQ33" s="689"/>
      <c r="BR33" s="704">
        <v>99.2</v>
      </c>
      <c r="BS33" s="625"/>
      <c r="BT33" s="625"/>
      <c r="BU33" s="625"/>
      <c r="BV33" s="625"/>
      <c r="BW33" s="625"/>
      <c r="BX33" s="668">
        <v>96.8</v>
      </c>
      <c r="BY33" s="625"/>
      <c r="BZ33" s="625"/>
      <c r="CA33" s="625"/>
      <c r="CB33" s="689"/>
      <c r="CD33" s="673" t="s">
        <v>315</v>
      </c>
      <c r="CE33" s="674"/>
      <c r="CF33" s="674"/>
      <c r="CG33" s="674"/>
      <c r="CH33" s="674"/>
      <c r="CI33" s="674"/>
      <c r="CJ33" s="674"/>
      <c r="CK33" s="674"/>
      <c r="CL33" s="674"/>
      <c r="CM33" s="674"/>
      <c r="CN33" s="674"/>
      <c r="CO33" s="674"/>
      <c r="CP33" s="674"/>
      <c r="CQ33" s="675"/>
      <c r="CR33" s="640">
        <v>3258049</v>
      </c>
      <c r="CS33" s="659"/>
      <c r="CT33" s="659"/>
      <c r="CU33" s="659"/>
      <c r="CV33" s="659"/>
      <c r="CW33" s="659"/>
      <c r="CX33" s="659"/>
      <c r="CY33" s="660"/>
      <c r="CZ33" s="643">
        <v>47</v>
      </c>
      <c r="DA33" s="661"/>
      <c r="DB33" s="661"/>
      <c r="DC33" s="662"/>
      <c r="DD33" s="646">
        <v>2642056</v>
      </c>
      <c r="DE33" s="659"/>
      <c r="DF33" s="659"/>
      <c r="DG33" s="659"/>
      <c r="DH33" s="659"/>
      <c r="DI33" s="659"/>
      <c r="DJ33" s="659"/>
      <c r="DK33" s="660"/>
      <c r="DL33" s="646">
        <v>2330207</v>
      </c>
      <c r="DM33" s="659"/>
      <c r="DN33" s="659"/>
      <c r="DO33" s="659"/>
      <c r="DP33" s="659"/>
      <c r="DQ33" s="659"/>
      <c r="DR33" s="659"/>
      <c r="DS33" s="659"/>
      <c r="DT33" s="659"/>
      <c r="DU33" s="659"/>
      <c r="DV33" s="660"/>
      <c r="DW33" s="643">
        <v>51.4</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4559</v>
      </c>
      <c r="S34" s="641"/>
      <c r="T34" s="641"/>
      <c r="U34" s="641"/>
      <c r="V34" s="641"/>
      <c r="W34" s="641"/>
      <c r="X34" s="641"/>
      <c r="Y34" s="642"/>
      <c r="Z34" s="677">
        <v>0.1</v>
      </c>
      <c r="AA34" s="677"/>
      <c r="AB34" s="677"/>
      <c r="AC34" s="677"/>
      <c r="AD34" s="678" t="s">
        <v>125</v>
      </c>
      <c r="AE34" s="678"/>
      <c r="AF34" s="678"/>
      <c r="AG34" s="678"/>
      <c r="AH34" s="678"/>
      <c r="AI34" s="678"/>
      <c r="AJ34" s="678"/>
      <c r="AK34" s="678"/>
      <c r="AL34" s="643" t="s">
        <v>249</v>
      </c>
      <c r="AM34" s="644"/>
      <c r="AN34" s="644"/>
      <c r="AO34" s="679"/>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73" t="s">
        <v>317</v>
      </c>
      <c r="CE34" s="674"/>
      <c r="CF34" s="674"/>
      <c r="CG34" s="674"/>
      <c r="CH34" s="674"/>
      <c r="CI34" s="674"/>
      <c r="CJ34" s="674"/>
      <c r="CK34" s="674"/>
      <c r="CL34" s="674"/>
      <c r="CM34" s="674"/>
      <c r="CN34" s="674"/>
      <c r="CO34" s="674"/>
      <c r="CP34" s="674"/>
      <c r="CQ34" s="675"/>
      <c r="CR34" s="640">
        <v>1071654</v>
      </c>
      <c r="CS34" s="641"/>
      <c r="CT34" s="641"/>
      <c r="CU34" s="641"/>
      <c r="CV34" s="641"/>
      <c r="CW34" s="641"/>
      <c r="CX34" s="641"/>
      <c r="CY34" s="642"/>
      <c r="CZ34" s="643">
        <v>15.5</v>
      </c>
      <c r="DA34" s="661"/>
      <c r="DB34" s="661"/>
      <c r="DC34" s="662"/>
      <c r="DD34" s="646">
        <v>869554</v>
      </c>
      <c r="DE34" s="641"/>
      <c r="DF34" s="641"/>
      <c r="DG34" s="641"/>
      <c r="DH34" s="641"/>
      <c r="DI34" s="641"/>
      <c r="DJ34" s="641"/>
      <c r="DK34" s="642"/>
      <c r="DL34" s="646">
        <v>739751</v>
      </c>
      <c r="DM34" s="641"/>
      <c r="DN34" s="641"/>
      <c r="DO34" s="641"/>
      <c r="DP34" s="641"/>
      <c r="DQ34" s="641"/>
      <c r="DR34" s="641"/>
      <c r="DS34" s="641"/>
      <c r="DT34" s="641"/>
      <c r="DU34" s="641"/>
      <c r="DV34" s="642"/>
      <c r="DW34" s="643">
        <v>16.3</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24503</v>
      </c>
      <c r="S35" s="641"/>
      <c r="T35" s="641"/>
      <c r="U35" s="641"/>
      <c r="V35" s="641"/>
      <c r="W35" s="641"/>
      <c r="X35" s="641"/>
      <c r="Y35" s="642"/>
      <c r="Z35" s="677">
        <v>0.3</v>
      </c>
      <c r="AA35" s="677"/>
      <c r="AB35" s="677"/>
      <c r="AC35" s="677"/>
      <c r="AD35" s="678" t="s">
        <v>125</v>
      </c>
      <c r="AE35" s="678"/>
      <c r="AF35" s="678"/>
      <c r="AG35" s="678"/>
      <c r="AH35" s="678"/>
      <c r="AI35" s="678"/>
      <c r="AJ35" s="678"/>
      <c r="AK35" s="678"/>
      <c r="AL35" s="643" t="s">
        <v>125</v>
      </c>
      <c r="AM35" s="644"/>
      <c r="AN35" s="644"/>
      <c r="AO35" s="679"/>
      <c r="AP35" s="229"/>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149572</v>
      </c>
      <c r="CS35" s="659"/>
      <c r="CT35" s="659"/>
      <c r="CU35" s="659"/>
      <c r="CV35" s="659"/>
      <c r="CW35" s="659"/>
      <c r="CX35" s="659"/>
      <c r="CY35" s="660"/>
      <c r="CZ35" s="643">
        <v>2.2000000000000002</v>
      </c>
      <c r="DA35" s="661"/>
      <c r="DB35" s="661"/>
      <c r="DC35" s="662"/>
      <c r="DD35" s="646">
        <v>122414</v>
      </c>
      <c r="DE35" s="659"/>
      <c r="DF35" s="659"/>
      <c r="DG35" s="659"/>
      <c r="DH35" s="659"/>
      <c r="DI35" s="659"/>
      <c r="DJ35" s="659"/>
      <c r="DK35" s="660"/>
      <c r="DL35" s="646">
        <v>122414</v>
      </c>
      <c r="DM35" s="659"/>
      <c r="DN35" s="659"/>
      <c r="DO35" s="659"/>
      <c r="DP35" s="659"/>
      <c r="DQ35" s="659"/>
      <c r="DR35" s="659"/>
      <c r="DS35" s="659"/>
      <c r="DT35" s="659"/>
      <c r="DU35" s="659"/>
      <c r="DV35" s="660"/>
      <c r="DW35" s="643">
        <v>2.7</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535766</v>
      </c>
      <c r="S36" s="641"/>
      <c r="T36" s="641"/>
      <c r="U36" s="641"/>
      <c r="V36" s="641"/>
      <c r="W36" s="641"/>
      <c r="X36" s="641"/>
      <c r="Y36" s="642"/>
      <c r="Z36" s="677">
        <v>7.6</v>
      </c>
      <c r="AA36" s="677"/>
      <c r="AB36" s="677"/>
      <c r="AC36" s="677"/>
      <c r="AD36" s="678" t="s">
        <v>125</v>
      </c>
      <c r="AE36" s="678"/>
      <c r="AF36" s="678"/>
      <c r="AG36" s="678"/>
      <c r="AH36" s="678"/>
      <c r="AI36" s="678"/>
      <c r="AJ36" s="678"/>
      <c r="AK36" s="678"/>
      <c r="AL36" s="643" t="s">
        <v>249</v>
      </c>
      <c r="AM36" s="644"/>
      <c r="AN36" s="644"/>
      <c r="AO36" s="679"/>
      <c r="AP36" s="229"/>
      <c r="AQ36" s="692" t="s">
        <v>323</v>
      </c>
      <c r="AR36" s="693"/>
      <c r="AS36" s="693"/>
      <c r="AT36" s="693"/>
      <c r="AU36" s="693"/>
      <c r="AV36" s="693"/>
      <c r="AW36" s="693"/>
      <c r="AX36" s="693"/>
      <c r="AY36" s="694"/>
      <c r="AZ36" s="695">
        <v>938451</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83561</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886681</v>
      </c>
      <c r="CS36" s="641"/>
      <c r="CT36" s="641"/>
      <c r="CU36" s="641"/>
      <c r="CV36" s="641"/>
      <c r="CW36" s="641"/>
      <c r="CX36" s="641"/>
      <c r="CY36" s="642"/>
      <c r="CZ36" s="643">
        <v>12.8</v>
      </c>
      <c r="DA36" s="661"/>
      <c r="DB36" s="661"/>
      <c r="DC36" s="662"/>
      <c r="DD36" s="646">
        <v>804297</v>
      </c>
      <c r="DE36" s="641"/>
      <c r="DF36" s="641"/>
      <c r="DG36" s="641"/>
      <c r="DH36" s="641"/>
      <c r="DI36" s="641"/>
      <c r="DJ36" s="641"/>
      <c r="DK36" s="642"/>
      <c r="DL36" s="646">
        <v>721449</v>
      </c>
      <c r="DM36" s="641"/>
      <c r="DN36" s="641"/>
      <c r="DO36" s="641"/>
      <c r="DP36" s="641"/>
      <c r="DQ36" s="641"/>
      <c r="DR36" s="641"/>
      <c r="DS36" s="641"/>
      <c r="DT36" s="641"/>
      <c r="DU36" s="641"/>
      <c r="DV36" s="642"/>
      <c r="DW36" s="643">
        <v>15.9</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277156</v>
      </c>
      <c r="S37" s="641"/>
      <c r="T37" s="641"/>
      <c r="U37" s="641"/>
      <c r="V37" s="641"/>
      <c r="W37" s="641"/>
      <c r="X37" s="641"/>
      <c r="Y37" s="642"/>
      <c r="Z37" s="677">
        <v>3.9</v>
      </c>
      <c r="AA37" s="677"/>
      <c r="AB37" s="677"/>
      <c r="AC37" s="677"/>
      <c r="AD37" s="678" t="s">
        <v>125</v>
      </c>
      <c r="AE37" s="678"/>
      <c r="AF37" s="678"/>
      <c r="AG37" s="678"/>
      <c r="AH37" s="678"/>
      <c r="AI37" s="678"/>
      <c r="AJ37" s="678"/>
      <c r="AK37" s="678"/>
      <c r="AL37" s="643" t="s">
        <v>125</v>
      </c>
      <c r="AM37" s="644"/>
      <c r="AN37" s="644"/>
      <c r="AO37" s="679"/>
      <c r="AQ37" s="680" t="s">
        <v>327</v>
      </c>
      <c r="AR37" s="681"/>
      <c r="AS37" s="681"/>
      <c r="AT37" s="681"/>
      <c r="AU37" s="681"/>
      <c r="AV37" s="681"/>
      <c r="AW37" s="681"/>
      <c r="AX37" s="681"/>
      <c r="AY37" s="682"/>
      <c r="AZ37" s="640">
        <v>107820</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71320</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365517</v>
      </c>
      <c r="CS37" s="659"/>
      <c r="CT37" s="659"/>
      <c r="CU37" s="659"/>
      <c r="CV37" s="659"/>
      <c r="CW37" s="659"/>
      <c r="CX37" s="659"/>
      <c r="CY37" s="660"/>
      <c r="CZ37" s="643">
        <v>5.3</v>
      </c>
      <c r="DA37" s="661"/>
      <c r="DB37" s="661"/>
      <c r="DC37" s="662"/>
      <c r="DD37" s="646">
        <v>365517</v>
      </c>
      <c r="DE37" s="659"/>
      <c r="DF37" s="659"/>
      <c r="DG37" s="659"/>
      <c r="DH37" s="659"/>
      <c r="DI37" s="659"/>
      <c r="DJ37" s="659"/>
      <c r="DK37" s="660"/>
      <c r="DL37" s="646">
        <v>325551</v>
      </c>
      <c r="DM37" s="659"/>
      <c r="DN37" s="659"/>
      <c r="DO37" s="659"/>
      <c r="DP37" s="659"/>
      <c r="DQ37" s="659"/>
      <c r="DR37" s="659"/>
      <c r="DS37" s="659"/>
      <c r="DT37" s="659"/>
      <c r="DU37" s="659"/>
      <c r="DV37" s="660"/>
      <c r="DW37" s="643">
        <v>7.2</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178387</v>
      </c>
      <c r="S38" s="641"/>
      <c r="T38" s="641"/>
      <c r="U38" s="641"/>
      <c r="V38" s="641"/>
      <c r="W38" s="641"/>
      <c r="X38" s="641"/>
      <c r="Y38" s="642"/>
      <c r="Z38" s="677">
        <v>2.5</v>
      </c>
      <c r="AA38" s="677"/>
      <c r="AB38" s="677"/>
      <c r="AC38" s="677"/>
      <c r="AD38" s="678">
        <v>8603</v>
      </c>
      <c r="AE38" s="678"/>
      <c r="AF38" s="678"/>
      <c r="AG38" s="678"/>
      <c r="AH38" s="678"/>
      <c r="AI38" s="678"/>
      <c r="AJ38" s="678"/>
      <c r="AK38" s="678"/>
      <c r="AL38" s="643">
        <v>0.2</v>
      </c>
      <c r="AM38" s="644"/>
      <c r="AN38" s="644"/>
      <c r="AO38" s="679"/>
      <c r="AQ38" s="680" t="s">
        <v>331</v>
      </c>
      <c r="AR38" s="681"/>
      <c r="AS38" s="681"/>
      <c r="AT38" s="681"/>
      <c r="AU38" s="681"/>
      <c r="AV38" s="681"/>
      <c r="AW38" s="681"/>
      <c r="AX38" s="681"/>
      <c r="AY38" s="682"/>
      <c r="AZ38" s="640" t="s">
        <v>249</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3253</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938451</v>
      </c>
      <c r="CS38" s="641"/>
      <c r="CT38" s="641"/>
      <c r="CU38" s="641"/>
      <c r="CV38" s="641"/>
      <c r="CW38" s="641"/>
      <c r="CX38" s="641"/>
      <c r="CY38" s="642"/>
      <c r="CZ38" s="643">
        <v>13.5</v>
      </c>
      <c r="DA38" s="661"/>
      <c r="DB38" s="661"/>
      <c r="DC38" s="662"/>
      <c r="DD38" s="646">
        <v>800512</v>
      </c>
      <c r="DE38" s="641"/>
      <c r="DF38" s="641"/>
      <c r="DG38" s="641"/>
      <c r="DH38" s="641"/>
      <c r="DI38" s="641"/>
      <c r="DJ38" s="641"/>
      <c r="DK38" s="642"/>
      <c r="DL38" s="646">
        <v>746593</v>
      </c>
      <c r="DM38" s="641"/>
      <c r="DN38" s="641"/>
      <c r="DO38" s="641"/>
      <c r="DP38" s="641"/>
      <c r="DQ38" s="641"/>
      <c r="DR38" s="641"/>
      <c r="DS38" s="641"/>
      <c r="DT38" s="641"/>
      <c r="DU38" s="641"/>
      <c r="DV38" s="642"/>
      <c r="DW38" s="643">
        <v>16.5</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422554</v>
      </c>
      <c r="S39" s="641"/>
      <c r="T39" s="641"/>
      <c r="U39" s="641"/>
      <c r="V39" s="641"/>
      <c r="W39" s="641"/>
      <c r="X39" s="641"/>
      <c r="Y39" s="642"/>
      <c r="Z39" s="677">
        <v>6</v>
      </c>
      <c r="AA39" s="677"/>
      <c r="AB39" s="677"/>
      <c r="AC39" s="677"/>
      <c r="AD39" s="678" t="s">
        <v>125</v>
      </c>
      <c r="AE39" s="678"/>
      <c r="AF39" s="678"/>
      <c r="AG39" s="678"/>
      <c r="AH39" s="678"/>
      <c r="AI39" s="678"/>
      <c r="AJ39" s="678"/>
      <c r="AK39" s="678"/>
      <c r="AL39" s="643" t="s">
        <v>135</v>
      </c>
      <c r="AM39" s="644"/>
      <c r="AN39" s="644"/>
      <c r="AO39" s="679"/>
      <c r="AQ39" s="680" t="s">
        <v>335</v>
      </c>
      <c r="AR39" s="681"/>
      <c r="AS39" s="681"/>
      <c r="AT39" s="681"/>
      <c r="AU39" s="681"/>
      <c r="AV39" s="681"/>
      <c r="AW39" s="681"/>
      <c r="AX39" s="681"/>
      <c r="AY39" s="682"/>
      <c r="AZ39" s="640" t="s">
        <v>125</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5087</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208191</v>
      </c>
      <c r="CS39" s="659"/>
      <c r="CT39" s="659"/>
      <c r="CU39" s="659"/>
      <c r="CV39" s="659"/>
      <c r="CW39" s="659"/>
      <c r="CX39" s="659"/>
      <c r="CY39" s="660"/>
      <c r="CZ39" s="643">
        <v>3</v>
      </c>
      <c r="DA39" s="661"/>
      <c r="DB39" s="661"/>
      <c r="DC39" s="662"/>
      <c r="DD39" s="646">
        <v>45279</v>
      </c>
      <c r="DE39" s="659"/>
      <c r="DF39" s="659"/>
      <c r="DG39" s="659"/>
      <c r="DH39" s="659"/>
      <c r="DI39" s="659"/>
      <c r="DJ39" s="659"/>
      <c r="DK39" s="660"/>
      <c r="DL39" s="646" t="s">
        <v>125</v>
      </c>
      <c r="DM39" s="659"/>
      <c r="DN39" s="659"/>
      <c r="DO39" s="659"/>
      <c r="DP39" s="659"/>
      <c r="DQ39" s="659"/>
      <c r="DR39" s="659"/>
      <c r="DS39" s="659"/>
      <c r="DT39" s="659"/>
      <c r="DU39" s="659"/>
      <c r="DV39" s="660"/>
      <c r="DW39" s="643" t="s">
        <v>135</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125</v>
      </c>
      <c r="S40" s="641"/>
      <c r="T40" s="641"/>
      <c r="U40" s="641"/>
      <c r="V40" s="641"/>
      <c r="W40" s="641"/>
      <c r="X40" s="641"/>
      <c r="Y40" s="642"/>
      <c r="Z40" s="677" t="s">
        <v>125</v>
      </c>
      <c r="AA40" s="677"/>
      <c r="AB40" s="677"/>
      <c r="AC40" s="677"/>
      <c r="AD40" s="678" t="s">
        <v>125</v>
      </c>
      <c r="AE40" s="678"/>
      <c r="AF40" s="678"/>
      <c r="AG40" s="678"/>
      <c r="AH40" s="678"/>
      <c r="AI40" s="678"/>
      <c r="AJ40" s="678"/>
      <c r="AK40" s="678"/>
      <c r="AL40" s="643" t="s">
        <v>125</v>
      </c>
      <c r="AM40" s="644"/>
      <c r="AN40" s="644"/>
      <c r="AO40" s="679"/>
      <c r="AQ40" s="680" t="s">
        <v>339</v>
      </c>
      <c r="AR40" s="681"/>
      <c r="AS40" s="681"/>
      <c r="AT40" s="681"/>
      <c r="AU40" s="681"/>
      <c r="AV40" s="681"/>
      <c r="AW40" s="681"/>
      <c r="AX40" s="681"/>
      <c r="AY40" s="682"/>
      <c r="AZ40" s="640" t="s">
        <v>125</v>
      </c>
      <c r="BA40" s="641"/>
      <c r="BB40" s="641"/>
      <c r="BC40" s="641"/>
      <c r="BD40" s="659"/>
      <c r="BE40" s="659"/>
      <c r="BF40" s="683"/>
      <c r="BG40" s="685" t="s">
        <v>340</v>
      </c>
      <c r="BH40" s="686"/>
      <c r="BI40" s="686"/>
      <c r="BJ40" s="686"/>
      <c r="BK40" s="686"/>
      <c r="BL40" s="230"/>
      <c r="BM40" s="674" t="s">
        <v>341</v>
      </c>
      <c r="BN40" s="674"/>
      <c r="BO40" s="674"/>
      <c r="BP40" s="674"/>
      <c r="BQ40" s="674"/>
      <c r="BR40" s="674"/>
      <c r="BS40" s="674"/>
      <c r="BT40" s="674"/>
      <c r="BU40" s="675"/>
      <c r="BV40" s="640">
        <v>116</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3500</v>
      </c>
      <c r="CS40" s="641"/>
      <c r="CT40" s="641"/>
      <c r="CU40" s="641"/>
      <c r="CV40" s="641"/>
      <c r="CW40" s="641"/>
      <c r="CX40" s="641"/>
      <c r="CY40" s="642"/>
      <c r="CZ40" s="643">
        <v>0.1</v>
      </c>
      <c r="DA40" s="661"/>
      <c r="DB40" s="661"/>
      <c r="DC40" s="662"/>
      <c r="DD40" s="646" t="s">
        <v>125</v>
      </c>
      <c r="DE40" s="641"/>
      <c r="DF40" s="641"/>
      <c r="DG40" s="641"/>
      <c r="DH40" s="641"/>
      <c r="DI40" s="641"/>
      <c r="DJ40" s="641"/>
      <c r="DK40" s="642"/>
      <c r="DL40" s="646" t="s">
        <v>125</v>
      </c>
      <c r="DM40" s="641"/>
      <c r="DN40" s="641"/>
      <c r="DO40" s="641"/>
      <c r="DP40" s="641"/>
      <c r="DQ40" s="641"/>
      <c r="DR40" s="641"/>
      <c r="DS40" s="641"/>
      <c r="DT40" s="641"/>
      <c r="DU40" s="641"/>
      <c r="DV40" s="642"/>
      <c r="DW40" s="643" t="s">
        <v>125</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227054</v>
      </c>
      <c r="S41" s="641"/>
      <c r="T41" s="641"/>
      <c r="U41" s="641"/>
      <c r="V41" s="641"/>
      <c r="W41" s="641"/>
      <c r="X41" s="641"/>
      <c r="Y41" s="642"/>
      <c r="Z41" s="677">
        <v>3.2</v>
      </c>
      <c r="AA41" s="677"/>
      <c r="AB41" s="677"/>
      <c r="AC41" s="677"/>
      <c r="AD41" s="678" t="s">
        <v>125</v>
      </c>
      <c r="AE41" s="678"/>
      <c r="AF41" s="678"/>
      <c r="AG41" s="678"/>
      <c r="AH41" s="678"/>
      <c r="AI41" s="678"/>
      <c r="AJ41" s="678"/>
      <c r="AK41" s="678"/>
      <c r="AL41" s="643" t="s">
        <v>125</v>
      </c>
      <c r="AM41" s="644"/>
      <c r="AN41" s="644"/>
      <c r="AO41" s="679"/>
      <c r="AQ41" s="680" t="s">
        <v>344</v>
      </c>
      <c r="AR41" s="681"/>
      <c r="AS41" s="681"/>
      <c r="AT41" s="681"/>
      <c r="AU41" s="681"/>
      <c r="AV41" s="681"/>
      <c r="AW41" s="681"/>
      <c r="AX41" s="681"/>
      <c r="AY41" s="682"/>
      <c r="AZ41" s="640">
        <v>180786</v>
      </c>
      <c r="BA41" s="641"/>
      <c r="BB41" s="641"/>
      <c r="BC41" s="641"/>
      <c r="BD41" s="659"/>
      <c r="BE41" s="659"/>
      <c r="BF41" s="683"/>
      <c r="BG41" s="685"/>
      <c r="BH41" s="686"/>
      <c r="BI41" s="686"/>
      <c r="BJ41" s="686"/>
      <c r="BK41" s="686"/>
      <c r="BL41" s="230"/>
      <c r="BM41" s="674" t="s">
        <v>345</v>
      </c>
      <c r="BN41" s="674"/>
      <c r="BO41" s="674"/>
      <c r="BP41" s="674"/>
      <c r="BQ41" s="674"/>
      <c r="BR41" s="674"/>
      <c r="BS41" s="674"/>
      <c r="BT41" s="674"/>
      <c r="BU41" s="675"/>
      <c r="BV41" s="640" t="s">
        <v>125</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125</v>
      </c>
      <c r="CS41" s="659"/>
      <c r="CT41" s="659"/>
      <c r="CU41" s="659"/>
      <c r="CV41" s="659"/>
      <c r="CW41" s="659"/>
      <c r="CX41" s="659"/>
      <c r="CY41" s="660"/>
      <c r="CZ41" s="643" t="s">
        <v>249</v>
      </c>
      <c r="DA41" s="661"/>
      <c r="DB41" s="661"/>
      <c r="DC41" s="662"/>
      <c r="DD41" s="646" t="s">
        <v>125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7075611</v>
      </c>
      <c r="S42" s="663"/>
      <c r="T42" s="663"/>
      <c r="U42" s="663"/>
      <c r="V42" s="663"/>
      <c r="W42" s="663"/>
      <c r="X42" s="663"/>
      <c r="Y42" s="665"/>
      <c r="Z42" s="666">
        <v>100</v>
      </c>
      <c r="AA42" s="666"/>
      <c r="AB42" s="666"/>
      <c r="AC42" s="666"/>
      <c r="AD42" s="667">
        <v>4304824</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649845</v>
      </c>
      <c r="BA42" s="663"/>
      <c r="BB42" s="663"/>
      <c r="BC42" s="663"/>
      <c r="BD42" s="625"/>
      <c r="BE42" s="625"/>
      <c r="BF42" s="689"/>
      <c r="BG42" s="687"/>
      <c r="BH42" s="688"/>
      <c r="BI42" s="688"/>
      <c r="BJ42" s="688"/>
      <c r="BK42" s="688"/>
      <c r="BL42" s="231"/>
      <c r="BM42" s="690" t="s">
        <v>349</v>
      </c>
      <c r="BN42" s="690"/>
      <c r="BO42" s="690"/>
      <c r="BP42" s="690"/>
      <c r="BQ42" s="690"/>
      <c r="BR42" s="690"/>
      <c r="BS42" s="690"/>
      <c r="BT42" s="690"/>
      <c r="BU42" s="691"/>
      <c r="BV42" s="624">
        <v>380</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607513</v>
      </c>
      <c r="CS42" s="641"/>
      <c r="CT42" s="641"/>
      <c r="CU42" s="641"/>
      <c r="CV42" s="641"/>
      <c r="CW42" s="641"/>
      <c r="CX42" s="641"/>
      <c r="CY42" s="642"/>
      <c r="CZ42" s="643">
        <v>8.8000000000000007</v>
      </c>
      <c r="DA42" s="644"/>
      <c r="DB42" s="644"/>
      <c r="DC42" s="645"/>
      <c r="DD42" s="646">
        <v>146725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2"/>
      <c r="BW43" s="232"/>
      <c r="BX43" s="232"/>
      <c r="BY43" s="232"/>
      <c r="BZ43" s="232"/>
      <c r="CA43" s="232"/>
      <c r="CB43" s="232"/>
      <c r="CD43" s="637" t="s">
        <v>351</v>
      </c>
      <c r="CE43" s="638"/>
      <c r="CF43" s="638"/>
      <c r="CG43" s="638"/>
      <c r="CH43" s="638"/>
      <c r="CI43" s="638"/>
      <c r="CJ43" s="638"/>
      <c r="CK43" s="638"/>
      <c r="CL43" s="638"/>
      <c r="CM43" s="638"/>
      <c r="CN43" s="638"/>
      <c r="CO43" s="638"/>
      <c r="CP43" s="638"/>
      <c r="CQ43" s="639"/>
      <c r="CR43" s="640">
        <v>10959</v>
      </c>
      <c r="CS43" s="659"/>
      <c r="CT43" s="659"/>
      <c r="CU43" s="659"/>
      <c r="CV43" s="659"/>
      <c r="CW43" s="659"/>
      <c r="CX43" s="659"/>
      <c r="CY43" s="660"/>
      <c r="CZ43" s="643">
        <v>0.2</v>
      </c>
      <c r="DA43" s="661"/>
      <c r="DB43" s="661"/>
      <c r="DC43" s="662"/>
      <c r="DD43" s="646">
        <v>10959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484947</v>
      </c>
      <c r="CS44" s="641"/>
      <c r="CT44" s="641"/>
      <c r="CU44" s="641"/>
      <c r="CV44" s="641"/>
      <c r="CW44" s="641"/>
      <c r="CX44" s="641"/>
      <c r="CY44" s="642"/>
      <c r="CZ44" s="643">
        <v>7</v>
      </c>
      <c r="DA44" s="644"/>
      <c r="DB44" s="644"/>
      <c r="DC44" s="645"/>
      <c r="DD44" s="646">
        <v>134895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145900</v>
      </c>
      <c r="CS45" s="659"/>
      <c r="CT45" s="659"/>
      <c r="CU45" s="659"/>
      <c r="CV45" s="659"/>
      <c r="CW45" s="659"/>
      <c r="CX45" s="659"/>
      <c r="CY45" s="660"/>
      <c r="CZ45" s="643">
        <v>2.1</v>
      </c>
      <c r="DA45" s="661"/>
      <c r="DB45" s="661"/>
      <c r="DC45" s="662"/>
      <c r="DD45" s="646">
        <v>13357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4" t="s">
        <v>354</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5"/>
      <c r="CE46" s="656"/>
      <c r="CF46" s="637" t="s">
        <v>355</v>
      </c>
      <c r="CG46" s="638"/>
      <c r="CH46" s="638"/>
      <c r="CI46" s="638"/>
      <c r="CJ46" s="638"/>
      <c r="CK46" s="638"/>
      <c r="CL46" s="638"/>
      <c r="CM46" s="638"/>
      <c r="CN46" s="638"/>
      <c r="CO46" s="638"/>
      <c r="CP46" s="638"/>
      <c r="CQ46" s="639"/>
      <c r="CR46" s="640">
        <v>339047</v>
      </c>
      <c r="CS46" s="641"/>
      <c r="CT46" s="641"/>
      <c r="CU46" s="641"/>
      <c r="CV46" s="641"/>
      <c r="CW46" s="641"/>
      <c r="CX46" s="641"/>
      <c r="CY46" s="642"/>
      <c r="CZ46" s="643">
        <v>4.9000000000000004</v>
      </c>
      <c r="DA46" s="644"/>
      <c r="DB46" s="644"/>
      <c r="DC46" s="645"/>
      <c r="DD46" s="646">
        <v>121538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4" t="s">
        <v>356</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5"/>
      <c r="CE47" s="656"/>
      <c r="CF47" s="637" t="s">
        <v>357</v>
      </c>
      <c r="CG47" s="638"/>
      <c r="CH47" s="638"/>
      <c r="CI47" s="638"/>
      <c r="CJ47" s="638"/>
      <c r="CK47" s="638"/>
      <c r="CL47" s="638"/>
      <c r="CM47" s="638"/>
      <c r="CN47" s="638"/>
      <c r="CO47" s="638"/>
      <c r="CP47" s="638"/>
      <c r="CQ47" s="639"/>
      <c r="CR47" s="640">
        <v>122566</v>
      </c>
      <c r="CS47" s="659"/>
      <c r="CT47" s="659"/>
      <c r="CU47" s="659"/>
      <c r="CV47" s="659"/>
      <c r="CW47" s="659"/>
      <c r="CX47" s="659"/>
      <c r="CY47" s="660"/>
      <c r="CZ47" s="643">
        <v>1.8</v>
      </c>
      <c r="DA47" s="661"/>
      <c r="DB47" s="661"/>
      <c r="DC47" s="662"/>
      <c r="DD47" s="646">
        <v>11830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5" t="s">
        <v>358</v>
      </c>
      <c r="CD48" s="657"/>
      <c r="CE48" s="658"/>
      <c r="CF48" s="637" t="s">
        <v>359</v>
      </c>
      <c r="CG48" s="638"/>
      <c r="CH48" s="638"/>
      <c r="CI48" s="638"/>
      <c r="CJ48" s="638"/>
      <c r="CK48" s="638"/>
      <c r="CL48" s="638"/>
      <c r="CM48" s="638"/>
      <c r="CN48" s="638"/>
      <c r="CO48" s="638"/>
      <c r="CP48" s="638"/>
      <c r="CQ48" s="639"/>
      <c r="CR48" s="640" t="s">
        <v>125</v>
      </c>
      <c r="CS48" s="641"/>
      <c r="CT48" s="641"/>
      <c r="CU48" s="641"/>
      <c r="CV48" s="641"/>
      <c r="CW48" s="641"/>
      <c r="CX48" s="641"/>
      <c r="CY48" s="642"/>
      <c r="CZ48" s="643" t="s">
        <v>125</v>
      </c>
      <c r="DA48" s="644"/>
      <c r="DB48" s="644"/>
      <c r="DC48" s="645"/>
      <c r="DD48" s="646" t="s">
        <v>125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6934525</v>
      </c>
      <c r="CS49" s="625"/>
      <c r="CT49" s="625"/>
      <c r="CU49" s="625"/>
      <c r="CV49" s="625"/>
      <c r="CW49" s="625"/>
      <c r="CX49" s="625"/>
      <c r="CY49" s="626"/>
      <c r="CZ49" s="627">
        <v>100</v>
      </c>
      <c r="DA49" s="628"/>
      <c r="DB49" s="628"/>
      <c r="DC49" s="629"/>
      <c r="DD49" s="630">
        <v>5246479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uJhnuB18Lsfu/qp7nahv2kTnuzDfUrcnf06hyqfFP15HK2nVJv4KzV9v4lRoSry5rSYoyWmORgx8A6+ep+R0g==" saltValue="jUM1mLg6u1UZWILzt95n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361</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6" t="s">
        <v>362</v>
      </c>
      <c r="DK2" s="1167"/>
      <c r="DL2" s="1167"/>
      <c r="DM2" s="1167"/>
      <c r="DN2" s="1167"/>
      <c r="DO2" s="1168"/>
      <c r="DP2" s="244"/>
      <c r="DQ2" s="1166" t="s">
        <v>363</v>
      </c>
      <c r="DR2" s="1167"/>
      <c r="DS2" s="1167"/>
      <c r="DT2" s="1167"/>
      <c r="DU2" s="1167"/>
      <c r="DV2" s="1167"/>
      <c r="DW2" s="1167"/>
      <c r="DX2" s="1167"/>
      <c r="DY2" s="1167"/>
      <c r="DZ2" s="1168"/>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9" t="s">
        <v>364</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47"/>
      <c r="BA4" s="247"/>
      <c r="BB4" s="247"/>
      <c r="BC4" s="247"/>
      <c r="BD4" s="247"/>
      <c r="BE4" s="248"/>
      <c r="BF4" s="248"/>
      <c r="BG4" s="248"/>
      <c r="BH4" s="248"/>
      <c r="BI4" s="248"/>
      <c r="BJ4" s="248"/>
      <c r="BK4" s="248"/>
      <c r="BL4" s="248"/>
      <c r="BM4" s="248"/>
      <c r="BN4" s="248"/>
      <c r="BO4" s="248"/>
      <c r="BP4" s="248"/>
      <c r="BQ4" s="247" t="s">
        <v>365</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51" t="s">
        <v>366</v>
      </c>
      <c r="B5" s="1052"/>
      <c r="C5" s="1052"/>
      <c r="D5" s="1052"/>
      <c r="E5" s="1052"/>
      <c r="F5" s="1052"/>
      <c r="G5" s="1052"/>
      <c r="H5" s="1052"/>
      <c r="I5" s="1052"/>
      <c r="J5" s="1052"/>
      <c r="K5" s="1052"/>
      <c r="L5" s="1052"/>
      <c r="M5" s="1052"/>
      <c r="N5" s="1052"/>
      <c r="O5" s="1052"/>
      <c r="P5" s="1053"/>
      <c r="Q5" s="1057" t="s">
        <v>367</v>
      </c>
      <c r="R5" s="1058"/>
      <c r="S5" s="1058"/>
      <c r="T5" s="1058"/>
      <c r="U5" s="1059"/>
      <c r="V5" s="1057" t="s">
        <v>368</v>
      </c>
      <c r="W5" s="1058"/>
      <c r="X5" s="1058"/>
      <c r="Y5" s="1058"/>
      <c r="Z5" s="1059"/>
      <c r="AA5" s="1057" t="s">
        <v>369</v>
      </c>
      <c r="AB5" s="1058"/>
      <c r="AC5" s="1058"/>
      <c r="AD5" s="1058"/>
      <c r="AE5" s="1058"/>
      <c r="AF5" s="1169" t="s">
        <v>370</v>
      </c>
      <c r="AG5" s="1058"/>
      <c r="AH5" s="1058"/>
      <c r="AI5" s="1058"/>
      <c r="AJ5" s="1073"/>
      <c r="AK5" s="1058" t="s">
        <v>371</v>
      </c>
      <c r="AL5" s="1058"/>
      <c r="AM5" s="1058"/>
      <c r="AN5" s="1058"/>
      <c r="AO5" s="1059"/>
      <c r="AP5" s="1057" t="s">
        <v>372</v>
      </c>
      <c r="AQ5" s="1058"/>
      <c r="AR5" s="1058"/>
      <c r="AS5" s="1058"/>
      <c r="AT5" s="1059"/>
      <c r="AU5" s="1057" t="s">
        <v>373</v>
      </c>
      <c r="AV5" s="1058"/>
      <c r="AW5" s="1058"/>
      <c r="AX5" s="1058"/>
      <c r="AY5" s="1073"/>
      <c r="AZ5" s="251"/>
      <c r="BA5" s="251"/>
      <c r="BB5" s="251"/>
      <c r="BC5" s="251"/>
      <c r="BD5" s="251"/>
      <c r="BE5" s="252"/>
      <c r="BF5" s="252"/>
      <c r="BG5" s="252"/>
      <c r="BH5" s="252"/>
      <c r="BI5" s="252"/>
      <c r="BJ5" s="252"/>
      <c r="BK5" s="252"/>
      <c r="BL5" s="252"/>
      <c r="BM5" s="252"/>
      <c r="BN5" s="252"/>
      <c r="BO5" s="252"/>
      <c r="BP5" s="252"/>
      <c r="BQ5" s="1051" t="s">
        <v>374</v>
      </c>
      <c r="BR5" s="1052"/>
      <c r="BS5" s="1052"/>
      <c r="BT5" s="1052"/>
      <c r="BU5" s="1052"/>
      <c r="BV5" s="1052"/>
      <c r="BW5" s="1052"/>
      <c r="BX5" s="1052"/>
      <c r="BY5" s="1052"/>
      <c r="BZ5" s="1052"/>
      <c r="CA5" s="1052"/>
      <c r="CB5" s="1052"/>
      <c r="CC5" s="1052"/>
      <c r="CD5" s="1052"/>
      <c r="CE5" s="1052"/>
      <c r="CF5" s="1052"/>
      <c r="CG5" s="1053"/>
      <c r="CH5" s="1057" t="s">
        <v>375</v>
      </c>
      <c r="CI5" s="1058"/>
      <c r="CJ5" s="1058"/>
      <c r="CK5" s="1058"/>
      <c r="CL5" s="1059"/>
      <c r="CM5" s="1057" t="s">
        <v>376</v>
      </c>
      <c r="CN5" s="1058"/>
      <c r="CO5" s="1058"/>
      <c r="CP5" s="1058"/>
      <c r="CQ5" s="1059"/>
      <c r="CR5" s="1057" t="s">
        <v>377</v>
      </c>
      <c r="CS5" s="1058"/>
      <c r="CT5" s="1058"/>
      <c r="CU5" s="1058"/>
      <c r="CV5" s="1059"/>
      <c r="CW5" s="1057" t="s">
        <v>378</v>
      </c>
      <c r="CX5" s="1058"/>
      <c r="CY5" s="1058"/>
      <c r="CZ5" s="1058"/>
      <c r="DA5" s="1059"/>
      <c r="DB5" s="1057" t="s">
        <v>379</v>
      </c>
      <c r="DC5" s="1058"/>
      <c r="DD5" s="1058"/>
      <c r="DE5" s="1058"/>
      <c r="DF5" s="1059"/>
      <c r="DG5" s="1154" t="s">
        <v>380</v>
      </c>
      <c r="DH5" s="1155"/>
      <c r="DI5" s="1155"/>
      <c r="DJ5" s="1155"/>
      <c r="DK5" s="1156"/>
      <c r="DL5" s="1154" t="s">
        <v>381</v>
      </c>
      <c r="DM5" s="1155"/>
      <c r="DN5" s="1155"/>
      <c r="DO5" s="1155"/>
      <c r="DP5" s="1156"/>
      <c r="DQ5" s="1057" t="s">
        <v>382</v>
      </c>
      <c r="DR5" s="1058"/>
      <c r="DS5" s="1058"/>
      <c r="DT5" s="1058"/>
      <c r="DU5" s="1059"/>
      <c r="DV5" s="1057" t="s">
        <v>373</v>
      </c>
      <c r="DW5" s="1058"/>
      <c r="DX5" s="1058"/>
      <c r="DY5" s="1058"/>
      <c r="DZ5" s="1073"/>
      <c r="EA5" s="249"/>
    </row>
    <row r="6" spans="1:131" s="250"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47"/>
      <c r="BA6" s="247"/>
      <c r="BB6" s="247"/>
      <c r="BC6" s="247"/>
      <c r="BD6" s="247"/>
      <c r="BE6" s="248"/>
      <c r="BF6" s="248"/>
      <c r="BG6" s="248"/>
      <c r="BH6" s="248"/>
      <c r="BI6" s="248"/>
      <c r="BJ6" s="248"/>
      <c r="BK6" s="248"/>
      <c r="BL6" s="248"/>
      <c r="BM6" s="248"/>
      <c r="BN6" s="248"/>
      <c r="BO6" s="248"/>
      <c r="BP6" s="248"/>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49"/>
    </row>
    <row r="7" spans="1:131" s="250" customFormat="1" ht="26.25" customHeight="1" thickTop="1" x14ac:dyDescent="0.15">
      <c r="A7" s="253">
        <v>1</v>
      </c>
      <c r="B7" s="1106" t="s">
        <v>383</v>
      </c>
      <c r="C7" s="1107"/>
      <c r="D7" s="1107"/>
      <c r="E7" s="1107"/>
      <c r="F7" s="1107"/>
      <c r="G7" s="1107"/>
      <c r="H7" s="1107"/>
      <c r="I7" s="1107"/>
      <c r="J7" s="1107"/>
      <c r="K7" s="1107"/>
      <c r="L7" s="1107"/>
      <c r="M7" s="1107"/>
      <c r="N7" s="1107"/>
      <c r="O7" s="1107"/>
      <c r="P7" s="1108"/>
      <c r="Q7" s="1160">
        <v>7076</v>
      </c>
      <c r="R7" s="1161"/>
      <c r="S7" s="1161"/>
      <c r="T7" s="1161"/>
      <c r="U7" s="1161"/>
      <c r="V7" s="1161">
        <v>6935</v>
      </c>
      <c r="W7" s="1161"/>
      <c r="X7" s="1161"/>
      <c r="Y7" s="1161"/>
      <c r="Z7" s="1161"/>
      <c r="AA7" s="1161">
        <v>141</v>
      </c>
      <c r="AB7" s="1161"/>
      <c r="AC7" s="1161"/>
      <c r="AD7" s="1161"/>
      <c r="AE7" s="1162"/>
      <c r="AF7" s="1163">
        <v>65</v>
      </c>
      <c r="AG7" s="1164"/>
      <c r="AH7" s="1164"/>
      <c r="AI7" s="1164"/>
      <c r="AJ7" s="1165"/>
      <c r="AK7" s="1147">
        <v>536</v>
      </c>
      <c r="AL7" s="1148"/>
      <c r="AM7" s="1148"/>
      <c r="AN7" s="1148"/>
      <c r="AO7" s="1148"/>
      <c r="AP7" s="1148">
        <v>5857</v>
      </c>
      <c r="AQ7" s="1148"/>
      <c r="AR7" s="1148"/>
      <c r="AS7" s="1148"/>
      <c r="AT7" s="1148"/>
      <c r="AU7" s="1149"/>
      <c r="AV7" s="1149"/>
      <c r="AW7" s="1149"/>
      <c r="AX7" s="1149"/>
      <c r="AY7" s="1150"/>
      <c r="AZ7" s="247"/>
      <c r="BA7" s="247"/>
      <c r="BB7" s="247"/>
      <c r="BC7" s="247"/>
      <c r="BD7" s="247"/>
      <c r="BE7" s="248"/>
      <c r="BF7" s="248"/>
      <c r="BG7" s="248"/>
      <c r="BH7" s="248"/>
      <c r="BI7" s="248"/>
      <c r="BJ7" s="248"/>
      <c r="BK7" s="248"/>
      <c r="BL7" s="248"/>
      <c r="BM7" s="248"/>
      <c r="BN7" s="248"/>
      <c r="BO7" s="248"/>
      <c r="BP7" s="248"/>
      <c r="BQ7" s="254">
        <v>1</v>
      </c>
      <c r="BR7" s="255"/>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49"/>
    </row>
    <row r="8" spans="1:131" s="250" customFormat="1" ht="26.25" customHeight="1" x14ac:dyDescent="0.15">
      <c r="A8" s="256">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47"/>
      <c r="BA8" s="247"/>
      <c r="BB8" s="247"/>
      <c r="BC8" s="247"/>
      <c r="BD8" s="247"/>
      <c r="BE8" s="248"/>
      <c r="BF8" s="248"/>
      <c r="BG8" s="248"/>
      <c r="BH8" s="248"/>
      <c r="BI8" s="248"/>
      <c r="BJ8" s="248"/>
      <c r="BK8" s="248"/>
      <c r="BL8" s="248"/>
      <c r="BM8" s="248"/>
      <c r="BN8" s="248"/>
      <c r="BO8" s="248"/>
      <c r="BP8" s="248"/>
      <c r="BQ8" s="257">
        <v>2</v>
      </c>
      <c r="BR8" s="258"/>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49"/>
    </row>
    <row r="9" spans="1:131" s="250" customFormat="1" ht="26.25" customHeight="1" x14ac:dyDescent="0.15">
      <c r="A9" s="256">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47"/>
      <c r="BA9" s="247"/>
      <c r="BB9" s="247"/>
      <c r="BC9" s="247"/>
      <c r="BD9" s="247"/>
      <c r="BE9" s="248"/>
      <c r="BF9" s="248"/>
      <c r="BG9" s="248"/>
      <c r="BH9" s="248"/>
      <c r="BI9" s="248"/>
      <c r="BJ9" s="248"/>
      <c r="BK9" s="248"/>
      <c r="BL9" s="248"/>
      <c r="BM9" s="248"/>
      <c r="BN9" s="248"/>
      <c r="BO9" s="248"/>
      <c r="BP9" s="248"/>
      <c r="BQ9" s="257">
        <v>3</v>
      </c>
      <c r="BR9" s="258"/>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49"/>
    </row>
    <row r="10" spans="1:131" s="250" customFormat="1" ht="26.25" customHeight="1" x14ac:dyDescent="0.15">
      <c r="A10" s="256">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47"/>
      <c r="BA10" s="247"/>
      <c r="BB10" s="247"/>
      <c r="BC10" s="247"/>
      <c r="BD10" s="247"/>
      <c r="BE10" s="248"/>
      <c r="BF10" s="248"/>
      <c r="BG10" s="248"/>
      <c r="BH10" s="248"/>
      <c r="BI10" s="248"/>
      <c r="BJ10" s="248"/>
      <c r="BK10" s="248"/>
      <c r="BL10" s="248"/>
      <c r="BM10" s="248"/>
      <c r="BN10" s="248"/>
      <c r="BO10" s="248"/>
      <c r="BP10" s="248"/>
      <c r="BQ10" s="257">
        <v>4</v>
      </c>
      <c r="BR10" s="258"/>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49"/>
    </row>
    <row r="11" spans="1:131" s="250" customFormat="1" ht="26.25" customHeight="1" x14ac:dyDescent="0.15">
      <c r="A11" s="256">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47"/>
      <c r="BA11" s="247"/>
      <c r="BB11" s="247"/>
      <c r="BC11" s="247"/>
      <c r="BD11" s="247"/>
      <c r="BE11" s="248"/>
      <c r="BF11" s="248"/>
      <c r="BG11" s="248"/>
      <c r="BH11" s="248"/>
      <c r="BI11" s="248"/>
      <c r="BJ11" s="248"/>
      <c r="BK11" s="248"/>
      <c r="BL11" s="248"/>
      <c r="BM11" s="248"/>
      <c r="BN11" s="248"/>
      <c r="BO11" s="248"/>
      <c r="BP11" s="248"/>
      <c r="BQ11" s="257">
        <v>5</v>
      </c>
      <c r="BR11" s="258"/>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49"/>
    </row>
    <row r="12" spans="1:131" s="250" customFormat="1" ht="26.25" customHeight="1" x14ac:dyDescent="0.15">
      <c r="A12" s="256">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47"/>
      <c r="BA12" s="247"/>
      <c r="BB12" s="247"/>
      <c r="BC12" s="247"/>
      <c r="BD12" s="247"/>
      <c r="BE12" s="248"/>
      <c r="BF12" s="248"/>
      <c r="BG12" s="248"/>
      <c r="BH12" s="248"/>
      <c r="BI12" s="248"/>
      <c r="BJ12" s="248"/>
      <c r="BK12" s="248"/>
      <c r="BL12" s="248"/>
      <c r="BM12" s="248"/>
      <c r="BN12" s="248"/>
      <c r="BO12" s="248"/>
      <c r="BP12" s="248"/>
      <c r="BQ12" s="257">
        <v>6</v>
      </c>
      <c r="BR12" s="258"/>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49"/>
    </row>
    <row r="13" spans="1:131" s="250" customFormat="1" ht="26.25" customHeight="1" x14ac:dyDescent="0.15">
      <c r="A13" s="256">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47"/>
      <c r="BA13" s="247"/>
      <c r="BB13" s="247"/>
      <c r="BC13" s="247"/>
      <c r="BD13" s="247"/>
      <c r="BE13" s="248"/>
      <c r="BF13" s="248"/>
      <c r="BG13" s="248"/>
      <c r="BH13" s="248"/>
      <c r="BI13" s="248"/>
      <c r="BJ13" s="248"/>
      <c r="BK13" s="248"/>
      <c r="BL13" s="248"/>
      <c r="BM13" s="248"/>
      <c r="BN13" s="248"/>
      <c r="BO13" s="248"/>
      <c r="BP13" s="248"/>
      <c r="BQ13" s="257">
        <v>7</v>
      </c>
      <c r="BR13" s="258"/>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49"/>
    </row>
    <row r="14" spans="1:131" s="250" customFormat="1" ht="26.25" customHeight="1" x14ac:dyDescent="0.15">
      <c r="A14" s="256">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47"/>
      <c r="BA14" s="247"/>
      <c r="BB14" s="247"/>
      <c r="BC14" s="247"/>
      <c r="BD14" s="247"/>
      <c r="BE14" s="248"/>
      <c r="BF14" s="248"/>
      <c r="BG14" s="248"/>
      <c r="BH14" s="248"/>
      <c r="BI14" s="248"/>
      <c r="BJ14" s="248"/>
      <c r="BK14" s="248"/>
      <c r="BL14" s="248"/>
      <c r="BM14" s="248"/>
      <c r="BN14" s="248"/>
      <c r="BO14" s="248"/>
      <c r="BP14" s="248"/>
      <c r="BQ14" s="257">
        <v>8</v>
      </c>
      <c r="BR14" s="258"/>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49"/>
    </row>
    <row r="15" spans="1:131" s="250" customFormat="1" ht="26.25" customHeight="1" x14ac:dyDescent="0.15">
      <c r="A15" s="256">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47"/>
      <c r="BA15" s="247"/>
      <c r="BB15" s="247"/>
      <c r="BC15" s="247"/>
      <c r="BD15" s="247"/>
      <c r="BE15" s="248"/>
      <c r="BF15" s="248"/>
      <c r="BG15" s="248"/>
      <c r="BH15" s="248"/>
      <c r="BI15" s="248"/>
      <c r="BJ15" s="248"/>
      <c r="BK15" s="248"/>
      <c r="BL15" s="248"/>
      <c r="BM15" s="248"/>
      <c r="BN15" s="248"/>
      <c r="BO15" s="248"/>
      <c r="BP15" s="248"/>
      <c r="BQ15" s="257">
        <v>9</v>
      </c>
      <c r="BR15" s="258"/>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49"/>
    </row>
    <row r="16" spans="1:131" s="250" customFormat="1" ht="26.25" customHeight="1" x14ac:dyDescent="0.15">
      <c r="A16" s="256">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47"/>
      <c r="BA16" s="247"/>
      <c r="BB16" s="247"/>
      <c r="BC16" s="247"/>
      <c r="BD16" s="247"/>
      <c r="BE16" s="248"/>
      <c r="BF16" s="248"/>
      <c r="BG16" s="248"/>
      <c r="BH16" s="248"/>
      <c r="BI16" s="248"/>
      <c r="BJ16" s="248"/>
      <c r="BK16" s="248"/>
      <c r="BL16" s="248"/>
      <c r="BM16" s="248"/>
      <c r="BN16" s="248"/>
      <c r="BO16" s="248"/>
      <c r="BP16" s="248"/>
      <c r="BQ16" s="257">
        <v>10</v>
      </c>
      <c r="BR16" s="258"/>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49"/>
    </row>
    <row r="17" spans="1:131" s="250" customFormat="1" ht="26.25" customHeight="1" x14ac:dyDescent="0.15">
      <c r="A17" s="256">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47"/>
      <c r="BA17" s="247"/>
      <c r="BB17" s="247"/>
      <c r="BC17" s="247"/>
      <c r="BD17" s="247"/>
      <c r="BE17" s="248"/>
      <c r="BF17" s="248"/>
      <c r="BG17" s="248"/>
      <c r="BH17" s="248"/>
      <c r="BI17" s="248"/>
      <c r="BJ17" s="248"/>
      <c r="BK17" s="248"/>
      <c r="BL17" s="248"/>
      <c r="BM17" s="248"/>
      <c r="BN17" s="248"/>
      <c r="BO17" s="248"/>
      <c r="BP17" s="248"/>
      <c r="BQ17" s="257">
        <v>11</v>
      </c>
      <c r="BR17" s="258"/>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49"/>
    </row>
    <row r="18" spans="1:131" s="250" customFormat="1" ht="26.25" customHeight="1" x14ac:dyDescent="0.15">
      <c r="A18" s="256">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47"/>
      <c r="BA18" s="247"/>
      <c r="BB18" s="247"/>
      <c r="BC18" s="247"/>
      <c r="BD18" s="247"/>
      <c r="BE18" s="248"/>
      <c r="BF18" s="248"/>
      <c r="BG18" s="248"/>
      <c r="BH18" s="248"/>
      <c r="BI18" s="248"/>
      <c r="BJ18" s="248"/>
      <c r="BK18" s="248"/>
      <c r="BL18" s="248"/>
      <c r="BM18" s="248"/>
      <c r="BN18" s="248"/>
      <c r="BO18" s="248"/>
      <c r="BP18" s="248"/>
      <c r="BQ18" s="257">
        <v>12</v>
      </c>
      <c r="BR18" s="258"/>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49"/>
    </row>
    <row r="19" spans="1:131" s="250" customFormat="1" ht="26.25" customHeight="1" x14ac:dyDescent="0.15">
      <c r="A19" s="256">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47"/>
      <c r="BA19" s="247"/>
      <c r="BB19" s="247"/>
      <c r="BC19" s="247"/>
      <c r="BD19" s="247"/>
      <c r="BE19" s="248"/>
      <c r="BF19" s="248"/>
      <c r="BG19" s="248"/>
      <c r="BH19" s="248"/>
      <c r="BI19" s="248"/>
      <c r="BJ19" s="248"/>
      <c r="BK19" s="248"/>
      <c r="BL19" s="248"/>
      <c r="BM19" s="248"/>
      <c r="BN19" s="248"/>
      <c r="BO19" s="248"/>
      <c r="BP19" s="248"/>
      <c r="BQ19" s="257">
        <v>13</v>
      </c>
      <c r="BR19" s="258"/>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49"/>
    </row>
    <row r="20" spans="1:131" s="250" customFormat="1" ht="26.25" customHeight="1" x14ac:dyDescent="0.15">
      <c r="A20" s="256">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47"/>
      <c r="BA20" s="247"/>
      <c r="BB20" s="247"/>
      <c r="BC20" s="247"/>
      <c r="BD20" s="247"/>
      <c r="BE20" s="248"/>
      <c r="BF20" s="248"/>
      <c r="BG20" s="248"/>
      <c r="BH20" s="248"/>
      <c r="BI20" s="248"/>
      <c r="BJ20" s="248"/>
      <c r="BK20" s="248"/>
      <c r="BL20" s="248"/>
      <c r="BM20" s="248"/>
      <c r="BN20" s="248"/>
      <c r="BO20" s="248"/>
      <c r="BP20" s="248"/>
      <c r="BQ20" s="257">
        <v>14</v>
      </c>
      <c r="BR20" s="258"/>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49"/>
    </row>
    <row r="21" spans="1:131" s="250" customFormat="1" ht="26.25" customHeight="1" thickBot="1" x14ac:dyDescent="0.2">
      <c r="A21" s="256">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47"/>
      <c r="BA21" s="247"/>
      <c r="BB21" s="247"/>
      <c r="BC21" s="247"/>
      <c r="BD21" s="247"/>
      <c r="BE21" s="248"/>
      <c r="BF21" s="248"/>
      <c r="BG21" s="248"/>
      <c r="BH21" s="248"/>
      <c r="BI21" s="248"/>
      <c r="BJ21" s="248"/>
      <c r="BK21" s="248"/>
      <c r="BL21" s="248"/>
      <c r="BM21" s="248"/>
      <c r="BN21" s="248"/>
      <c r="BO21" s="248"/>
      <c r="BP21" s="248"/>
      <c r="BQ21" s="257">
        <v>15</v>
      </c>
      <c r="BR21" s="258"/>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49"/>
    </row>
    <row r="22" spans="1:131" s="250" customFormat="1" ht="26.25" customHeight="1" x14ac:dyDescent="0.15">
      <c r="A22" s="256">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384</v>
      </c>
      <c r="BA22" s="1091"/>
      <c r="BB22" s="1091"/>
      <c r="BC22" s="1091"/>
      <c r="BD22" s="1092"/>
      <c r="BE22" s="248"/>
      <c r="BF22" s="248"/>
      <c r="BG22" s="248"/>
      <c r="BH22" s="248"/>
      <c r="BI22" s="248"/>
      <c r="BJ22" s="248"/>
      <c r="BK22" s="248"/>
      <c r="BL22" s="248"/>
      <c r="BM22" s="248"/>
      <c r="BN22" s="248"/>
      <c r="BO22" s="248"/>
      <c r="BP22" s="248"/>
      <c r="BQ22" s="257">
        <v>16</v>
      </c>
      <c r="BR22" s="258"/>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49"/>
    </row>
    <row r="23" spans="1:131" s="250" customFormat="1" ht="26.25" customHeight="1" thickBot="1" x14ac:dyDescent="0.2">
      <c r="A23" s="259" t="s">
        <v>385</v>
      </c>
      <c r="B23" s="999" t="s">
        <v>386</v>
      </c>
      <c r="C23" s="1000"/>
      <c r="D23" s="1000"/>
      <c r="E23" s="1000"/>
      <c r="F23" s="1000"/>
      <c r="G23" s="1000"/>
      <c r="H23" s="1000"/>
      <c r="I23" s="1000"/>
      <c r="J23" s="1000"/>
      <c r="K23" s="1000"/>
      <c r="L23" s="1000"/>
      <c r="M23" s="1000"/>
      <c r="N23" s="1000"/>
      <c r="O23" s="1000"/>
      <c r="P23" s="1001"/>
      <c r="Q23" s="1124">
        <v>7076</v>
      </c>
      <c r="R23" s="1125"/>
      <c r="S23" s="1125"/>
      <c r="T23" s="1125"/>
      <c r="U23" s="1125"/>
      <c r="V23" s="1125">
        <v>6935</v>
      </c>
      <c r="W23" s="1125"/>
      <c r="X23" s="1125"/>
      <c r="Y23" s="1125"/>
      <c r="Z23" s="1125"/>
      <c r="AA23" s="1125">
        <v>141</v>
      </c>
      <c r="AB23" s="1125"/>
      <c r="AC23" s="1125"/>
      <c r="AD23" s="1125"/>
      <c r="AE23" s="1126"/>
      <c r="AF23" s="1127">
        <v>65</v>
      </c>
      <c r="AG23" s="1125"/>
      <c r="AH23" s="1125"/>
      <c r="AI23" s="1125"/>
      <c r="AJ23" s="1128"/>
      <c r="AK23" s="1129"/>
      <c r="AL23" s="1130"/>
      <c r="AM23" s="1130"/>
      <c r="AN23" s="1130"/>
      <c r="AO23" s="1130"/>
      <c r="AP23" s="1125">
        <v>5857</v>
      </c>
      <c r="AQ23" s="1125"/>
      <c r="AR23" s="1125"/>
      <c r="AS23" s="1125"/>
      <c r="AT23" s="1125"/>
      <c r="AU23" s="1131"/>
      <c r="AV23" s="1131"/>
      <c r="AW23" s="1131"/>
      <c r="AX23" s="1131"/>
      <c r="AY23" s="1132"/>
      <c r="AZ23" s="1121" t="s">
        <v>387</v>
      </c>
      <c r="BA23" s="1122"/>
      <c r="BB23" s="1122"/>
      <c r="BC23" s="1122"/>
      <c r="BD23" s="1123"/>
      <c r="BE23" s="248"/>
      <c r="BF23" s="248"/>
      <c r="BG23" s="248"/>
      <c r="BH23" s="248"/>
      <c r="BI23" s="248"/>
      <c r="BJ23" s="248"/>
      <c r="BK23" s="248"/>
      <c r="BL23" s="248"/>
      <c r="BM23" s="248"/>
      <c r="BN23" s="248"/>
      <c r="BO23" s="248"/>
      <c r="BP23" s="248"/>
      <c r="BQ23" s="257">
        <v>17</v>
      </c>
      <c r="BR23" s="258"/>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49"/>
    </row>
    <row r="24" spans="1:131" s="250" customFormat="1" ht="26.25" customHeight="1" x14ac:dyDescent="0.15">
      <c r="A24" s="1120" t="s">
        <v>388</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47"/>
      <c r="BA24" s="247"/>
      <c r="BB24" s="247"/>
      <c r="BC24" s="247"/>
      <c r="BD24" s="247"/>
      <c r="BE24" s="248"/>
      <c r="BF24" s="248"/>
      <c r="BG24" s="248"/>
      <c r="BH24" s="248"/>
      <c r="BI24" s="248"/>
      <c r="BJ24" s="248"/>
      <c r="BK24" s="248"/>
      <c r="BL24" s="248"/>
      <c r="BM24" s="248"/>
      <c r="BN24" s="248"/>
      <c r="BO24" s="248"/>
      <c r="BP24" s="248"/>
      <c r="BQ24" s="257">
        <v>18</v>
      </c>
      <c r="BR24" s="258"/>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49"/>
    </row>
    <row r="25" spans="1:131" s="242" customFormat="1" ht="26.25" customHeight="1" thickBot="1" x14ac:dyDescent="0.2">
      <c r="A25" s="1119" t="s">
        <v>389</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47"/>
      <c r="BK25" s="247"/>
      <c r="BL25" s="247"/>
      <c r="BM25" s="247"/>
      <c r="BN25" s="247"/>
      <c r="BO25" s="260"/>
      <c r="BP25" s="260"/>
      <c r="BQ25" s="257">
        <v>19</v>
      </c>
      <c r="BR25" s="258"/>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1"/>
    </row>
    <row r="26" spans="1:131" s="242" customFormat="1" ht="26.25" customHeight="1" x14ac:dyDescent="0.15">
      <c r="A26" s="1051" t="s">
        <v>366</v>
      </c>
      <c r="B26" s="1052"/>
      <c r="C26" s="1052"/>
      <c r="D26" s="1052"/>
      <c r="E26" s="1052"/>
      <c r="F26" s="1052"/>
      <c r="G26" s="1052"/>
      <c r="H26" s="1052"/>
      <c r="I26" s="1052"/>
      <c r="J26" s="1052"/>
      <c r="K26" s="1052"/>
      <c r="L26" s="1052"/>
      <c r="M26" s="1052"/>
      <c r="N26" s="1052"/>
      <c r="O26" s="1052"/>
      <c r="P26" s="1053"/>
      <c r="Q26" s="1057" t="s">
        <v>390</v>
      </c>
      <c r="R26" s="1058"/>
      <c r="S26" s="1058"/>
      <c r="T26" s="1058"/>
      <c r="U26" s="1059"/>
      <c r="V26" s="1057" t="s">
        <v>391</v>
      </c>
      <c r="W26" s="1058"/>
      <c r="X26" s="1058"/>
      <c r="Y26" s="1058"/>
      <c r="Z26" s="1059"/>
      <c r="AA26" s="1057" t="s">
        <v>392</v>
      </c>
      <c r="AB26" s="1058"/>
      <c r="AC26" s="1058"/>
      <c r="AD26" s="1058"/>
      <c r="AE26" s="1058"/>
      <c r="AF26" s="1115" t="s">
        <v>393</v>
      </c>
      <c r="AG26" s="1064"/>
      <c r="AH26" s="1064"/>
      <c r="AI26" s="1064"/>
      <c r="AJ26" s="1116"/>
      <c r="AK26" s="1058" t="s">
        <v>394</v>
      </c>
      <c r="AL26" s="1058"/>
      <c r="AM26" s="1058"/>
      <c r="AN26" s="1058"/>
      <c r="AO26" s="1059"/>
      <c r="AP26" s="1057" t="s">
        <v>395</v>
      </c>
      <c r="AQ26" s="1058"/>
      <c r="AR26" s="1058"/>
      <c r="AS26" s="1058"/>
      <c r="AT26" s="1059"/>
      <c r="AU26" s="1057" t="s">
        <v>396</v>
      </c>
      <c r="AV26" s="1058"/>
      <c r="AW26" s="1058"/>
      <c r="AX26" s="1058"/>
      <c r="AY26" s="1059"/>
      <c r="AZ26" s="1057" t="s">
        <v>397</v>
      </c>
      <c r="BA26" s="1058"/>
      <c r="BB26" s="1058"/>
      <c r="BC26" s="1058"/>
      <c r="BD26" s="1059"/>
      <c r="BE26" s="1057" t="s">
        <v>373</v>
      </c>
      <c r="BF26" s="1058"/>
      <c r="BG26" s="1058"/>
      <c r="BH26" s="1058"/>
      <c r="BI26" s="1073"/>
      <c r="BJ26" s="247"/>
      <c r="BK26" s="247"/>
      <c r="BL26" s="247"/>
      <c r="BM26" s="247"/>
      <c r="BN26" s="247"/>
      <c r="BO26" s="260"/>
      <c r="BP26" s="260"/>
      <c r="BQ26" s="257">
        <v>20</v>
      </c>
      <c r="BR26" s="258"/>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1"/>
    </row>
    <row r="27" spans="1:131" s="242"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47"/>
      <c r="BK27" s="247"/>
      <c r="BL27" s="247"/>
      <c r="BM27" s="247"/>
      <c r="BN27" s="247"/>
      <c r="BO27" s="260"/>
      <c r="BP27" s="260"/>
      <c r="BQ27" s="257">
        <v>21</v>
      </c>
      <c r="BR27" s="258"/>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1"/>
    </row>
    <row r="28" spans="1:131" s="242" customFormat="1" ht="26.25" customHeight="1" thickTop="1" x14ac:dyDescent="0.15">
      <c r="A28" s="261">
        <v>1</v>
      </c>
      <c r="B28" s="1106" t="s">
        <v>398</v>
      </c>
      <c r="C28" s="1107"/>
      <c r="D28" s="1107"/>
      <c r="E28" s="1107"/>
      <c r="F28" s="1107"/>
      <c r="G28" s="1107"/>
      <c r="H28" s="1107"/>
      <c r="I28" s="1107"/>
      <c r="J28" s="1107"/>
      <c r="K28" s="1107"/>
      <c r="L28" s="1107"/>
      <c r="M28" s="1107"/>
      <c r="N28" s="1107"/>
      <c r="O28" s="1107"/>
      <c r="P28" s="1108"/>
      <c r="Q28" s="1109">
        <v>2893</v>
      </c>
      <c r="R28" s="1110"/>
      <c r="S28" s="1110"/>
      <c r="T28" s="1110"/>
      <c r="U28" s="1110"/>
      <c r="V28" s="1110">
        <v>2809</v>
      </c>
      <c r="W28" s="1110"/>
      <c r="X28" s="1110"/>
      <c r="Y28" s="1110"/>
      <c r="Z28" s="1110"/>
      <c r="AA28" s="1110">
        <v>84</v>
      </c>
      <c r="AB28" s="1110"/>
      <c r="AC28" s="1110"/>
      <c r="AD28" s="1110"/>
      <c r="AE28" s="1111"/>
      <c r="AF28" s="1112">
        <v>84</v>
      </c>
      <c r="AG28" s="1110"/>
      <c r="AH28" s="1110"/>
      <c r="AI28" s="1110"/>
      <c r="AJ28" s="1113"/>
      <c r="AK28" s="1114">
        <v>161</v>
      </c>
      <c r="AL28" s="1102"/>
      <c r="AM28" s="1102"/>
      <c r="AN28" s="1102"/>
      <c r="AO28" s="1102"/>
      <c r="AP28" s="1102"/>
      <c r="AQ28" s="1102"/>
      <c r="AR28" s="1102"/>
      <c r="AS28" s="1102"/>
      <c r="AT28" s="1102"/>
      <c r="AU28" s="1102"/>
      <c r="AV28" s="1102"/>
      <c r="AW28" s="1102"/>
      <c r="AX28" s="1102"/>
      <c r="AY28" s="1102"/>
      <c r="AZ28" s="1103"/>
      <c r="BA28" s="1103"/>
      <c r="BB28" s="1103"/>
      <c r="BC28" s="1103"/>
      <c r="BD28" s="1103"/>
      <c r="BE28" s="1104"/>
      <c r="BF28" s="1104"/>
      <c r="BG28" s="1104"/>
      <c r="BH28" s="1104"/>
      <c r="BI28" s="1105"/>
      <c r="BJ28" s="247"/>
      <c r="BK28" s="247"/>
      <c r="BL28" s="247"/>
      <c r="BM28" s="247"/>
      <c r="BN28" s="247"/>
      <c r="BO28" s="260"/>
      <c r="BP28" s="260"/>
      <c r="BQ28" s="257">
        <v>22</v>
      </c>
      <c r="BR28" s="258"/>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1"/>
    </row>
    <row r="29" spans="1:131" s="242" customFormat="1" ht="26.25" customHeight="1" x14ac:dyDescent="0.15">
      <c r="A29" s="261">
        <v>2</v>
      </c>
      <c r="B29" s="1093" t="s">
        <v>399</v>
      </c>
      <c r="C29" s="1094"/>
      <c r="D29" s="1094"/>
      <c r="E29" s="1094"/>
      <c r="F29" s="1094"/>
      <c r="G29" s="1094"/>
      <c r="H29" s="1094"/>
      <c r="I29" s="1094"/>
      <c r="J29" s="1094"/>
      <c r="K29" s="1094"/>
      <c r="L29" s="1094"/>
      <c r="M29" s="1094"/>
      <c r="N29" s="1094"/>
      <c r="O29" s="1094"/>
      <c r="P29" s="1095"/>
      <c r="Q29" s="1099">
        <v>68</v>
      </c>
      <c r="R29" s="1100"/>
      <c r="S29" s="1100"/>
      <c r="T29" s="1100"/>
      <c r="U29" s="1100"/>
      <c r="V29" s="1100">
        <v>60</v>
      </c>
      <c r="W29" s="1100"/>
      <c r="X29" s="1100"/>
      <c r="Y29" s="1100"/>
      <c r="Z29" s="1100"/>
      <c r="AA29" s="1100">
        <v>8</v>
      </c>
      <c r="AB29" s="1100"/>
      <c r="AC29" s="1100"/>
      <c r="AD29" s="1100"/>
      <c r="AE29" s="1101"/>
      <c r="AF29" s="1075">
        <v>8</v>
      </c>
      <c r="AG29" s="1076"/>
      <c r="AH29" s="1076"/>
      <c r="AI29" s="1076"/>
      <c r="AJ29" s="1077"/>
      <c r="AK29" s="1035">
        <v>27</v>
      </c>
      <c r="AL29" s="1026"/>
      <c r="AM29" s="1026"/>
      <c r="AN29" s="1026"/>
      <c r="AO29" s="1026"/>
      <c r="AP29" s="1026"/>
      <c r="AQ29" s="1026"/>
      <c r="AR29" s="1026"/>
      <c r="AS29" s="1026"/>
      <c r="AT29" s="1026"/>
      <c r="AU29" s="1026"/>
      <c r="AV29" s="1026"/>
      <c r="AW29" s="1026"/>
      <c r="AX29" s="1026"/>
      <c r="AY29" s="1026"/>
      <c r="AZ29" s="1098"/>
      <c r="BA29" s="1098"/>
      <c r="BB29" s="1098"/>
      <c r="BC29" s="1098"/>
      <c r="BD29" s="1098"/>
      <c r="BE29" s="1088"/>
      <c r="BF29" s="1088"/>
      <c r="BG29" s="1088"/>
      <c r="BH29" s="1088"/>
      <c r="BI29" s="1089"/>
      <c r="BJ29" s="247"/>
      <c r="BK29" s="247"/>
      <c r="BL29" s="247"/>
      <c r="BM29" s="247"/>
      <c r="BN29" s="247"/>
      <c r="BO29" s="260"/>
      <c r="BP29" s="260"/>
      <c r="BQ29" s="257">
        <v>23</v>
      </c>
      <c r="BR29" s="258"/>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1"/>
    </row>
    <row r="30" spans="1:131" s="242" customFormat="1" ht="26.25" customHeight="1" x14ac:dyDescent="0.15">
      <c r="A30" s="261">
        <v>3</v>
      </c>
      <c r="B30" s="1093" t="s">
        <v>400</v>
      </c>
      <c r="C30" s="1094"/>
      <c r="D30" s="1094"/>
      <c r="E30" s="1094"/>
      <c r="F30" s="1094"/>
      <c r="G30" s="1094"/>
      <c r="H30" s="1094"/>
      <c r="I30" s="1094"/>
      <c r="J30" s="1094"/>
      <c r="K30" s="1094"/>
      <c r="L30" s="1094"/>
      <c r="M30" s="1094"/>
      <c r="N30" s="1094"/>
      <c r="O30" s="1094"/>
      <c r="P30" s="1095"/>
      <c r="Q30" s="1099">
        <v>2215</v>
      </c>
      <c r="R30" s="1100"/>
      <c r="S30" s="1100"/>
      <c r="T30" s="1100"/>
      <c r="U30" s="1100"/>
      <c r="V30" s="1100">
        <v>2115</v>
      </c>
      <c r="W30" s="1100"/>
      <c r="X30" s="1100"/>
      <c r="Y30" s="1100"/>
      <c r="Z30" s="1100"/>
      <c r="AA30" s="1100">
        <v>101</v>
      </c>
      <c r="AB30" s="1100"/>
      <c r="AC30" s="1100"/>
      <c r="AD30" s="1100"/>
      <c r="AE30" s="1101"/>
      <c r="AF30" s="1075">
        <v>97</v>
      </c>
      <c r="AG30" s="1076"/>
      <c r="AH30" s="1076"/>
      <c r="AI30" s="1076"/>
      <c r="AJ30" s="1077"/>
      <c r="AK30" s="1035">
        <v>311</v>
      </c>
      <c r="AL30" s="1026"/>
      <c r="AM30" s="1026"/>
      <c r="AN30" s="1026"/>
      <c r="AO30" s="1026"/>
      <c r="AP30" s="1026"/>
      <c r="AQ30" s="1026"/>
      <c r="AR30" s="1026"/>
      <c r="AS30" s="1026"/>
      <c r="AT30" s="1026"/>
      <c r="AU30" s="1026"/>
      <c r="AV30" s="1026"/>
      <c r="AW30" s="1026"/>
      <c r="AX30" s="1026"/>
      <c r="AY30" s="1026"/>
      <c r="AZ30" s="1098"/>
      <c r="BA30" s="1098"/>
      <c r="BB30" s="1098"/>
      <c r="BC30" s="1098"/>
      <c r="BD30" s="1098"/>
      <c r="BE30" s="1088"/>
      <c r="BF30" s="1088"/>
      <c r="BG30" s="1088"/>
      <c r="BH30" s="1088"/>
      <c r="BI30" s="1089"/>
      <c r="BJ30" s="247"/>
      <c r="BK30" s="247"/>
      <c r="BL30" s="247"/>
      <c r="BM30" s="247"/>
      <c r="BN30" s="247"/>
      <c r="BO30" s="260"/>
      <c r="BP30" s="260"/>
      <c r="BQ30" s="257">
        <v>24</v>
      </c>
      <c r="BR30" s="258"/>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1"/>
    </row>
    <row r="31" spans="1:131" s="242" customFormat="1" ht="26.25" customHeight="1" x14ac:dyDescent="0.15">
      <c r="A31" s="261">
        <v>4</v>
      </c>
      <c r="B31" s="1093" t="s">
        <v>401</v>
      </c>
      <c r="C31" s="1094"/>
      <c r="D31" s="1094"/>
      <c r="E31" s="1094"/>
      <c r="F31" s="1094"/>
      <c r="G31" s="1094"/>
      <c r="H31" s="1094"/>
      <c r="I31" s="1094"/>
      <c r="J31" s="1094"/>
      <c r="K31" s="1094"/>
      <c r="L31" s="1094"/>
      <c r="M31" s="1094"/>
      <c r="N31" s="1094"/>
      <c r="O31" s="1094"/>
      <c r="P31" s="1095"/>
      <c r="Q31" s="1099">
        <v>523</v>
      </c>
      <c r="R31" s="1100"/>
      <c r="S31" s="1100"/>
      <c r="T31" s="1100"/>
      <c r="U31" s="1100"/>
      <c r="V31" s="1100">
        <v>506</v>
      </c>
      <c r="W31" s="1100"/>
      <c r="X31" s="1100"/>
      <c r="Y31" s="1100"/>
      <c r="Z31" s="1100"/>
      <c r="AA31" s="1100">
        <v>17</v>
      </c>
      <c r="AB31" s="1100"/>
      <c r="AC31" s="1100"/>
      <c r="AD31" s="1100"/>
      <c r="AE31" s="1101"/>
      <c r="AF31" s="1075">
        <v>17</v>
      </c>
      <c r="AG31" s="1076"/>
      <c r="AH31" s="1076"/>
      <c r="AI31" s="1076"/>
      <c r="AJ31" s="1077"/>
      <c r="AK31" s="1035">
        <v>53</v>
      </c>
      <c r="AL31" s="1026"/>
      <c r="AM31" s="1026"/>
      <c r="AN31" s="1026"/>
      <c r="AO31" s="1026"/>
      <c r="AP31" s="1026"/>
      <c r="AQ31" s="1026"/>
      <c r="AR31" s="1026"/>
      <c r="AS31" s="1026"/>
      <c r="AT31" s="1026"/>
      <c r="AU31" s="1026"/>
      <c r="AV31" s="1026"/>
      <c r="AW31" s="1026"/>
      <c r="AX31" s="1026"/>
      <c r="AY31" s="1026"/>
      <c r="AZ31" s="1098"/>
      <c r="BA31" s="1098"/>
      <c r="BB31" s="1098"/>
      <c r="BC31" s="1098"/>
      <c r="BD31" s="1098"/>
      <c r="BE31" s="1088"/>
      <c r="BF31" s="1088"/>
      <c r="BG31" s="1088"/>
      <c r="BH31" s="1088"/>
      <c r="BI31" s="1089"/>
      <c r="BJ31" s="247"/>
      <c r="BK31" s="247"/>
      <c r="BL31" s="247"/>
      <c r="BM31" s="247"/>
      <c r="BN31" s="247"/>
      <c r="BO31" s="260"/>
      <c r="BP31" s="260"/>
      <c r="BQ31" s="257">
        <v>25</v>
      </c>
      <c r="BR31" s="258"/>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1"/>
    </row>
    <row r="32" spans="1:131" s="242" customFormat="1" ht="26.25" customHeight="1" x14ac:dyDescent="0.15">
      <c r="A32" s="261">
        <v>5</v>
      </c>
      <c r="B32" s="1093" t="s">
        <v>402</v>
      </c>
      <c r="C32" s="1094"/>
      <c r="D32" s="1094"/>
      <c r="E32" s="1094"/>
      <c r="F32" s="1094"/>
      <c r="G32" s="1094"/>
      <c r="H32" s="1094"/>
      <c r="I32" s="1094"/>
      <c r="J32" s="1094"/>
      <c r="K32" s="1094"/>
      <c r="L32" s="1094"/>
      <c r="M32" s="1094"/>
      <c r="N32" s="1094"/>
      <c r="O32" s="1094"/>
      <c r="P32" s="1095"/>
      <c r="Q32" s="1099">
        <v>461</v>
      </c>
      <c r="R32" s="1100"/>
      <c r="S32" s="1100"/>
      <c r="T32" s="1100"/>
      <c r="U32" s="1100"/>
      <c r="V32" s="1100">
        <v>432</v>
      </c>
      <c r="W32" s="1100"/>
      <c r="X32" s="1100"/>
      <c r="Y32" s="1100"/>
      <c r="Z32" s="1100"/>
      <c r="AA32" s="1100">
        <v>29</v>
      </c>
      <c r="AB32" s="1100"/>
      <c r="AC32" s="1100"/>
      <c r="AD32" s="1100"/>
      <c r="AE32" s="1101"/>
      <c r="AF32" s="1075">
        <v>29</v>
      </c>
      <c r="AG32" s="1076"/>
      <c r="AH32" s="1076"/>
      <c r="AI32" s="1076"/>
      <c r="AJ32" s="1077"/>
      <c r="AK32" s="1035">
        <v>131</v>
      </c>
      <c r="AL32" s="1026"/>
      <c r="AM32" s="1026"/>
      <c r="AN32" s="1026"/>
      <c r="AO32" s="1026"/>
      <c r="AP32" s="1026">
        <v>1590</v>
      </c>
      <c r="AQ32" s="1026"/>
      <c r="AR32" s="1026"/>
      <c r="AS32" s="1026"/>
      <c r="AT32" s="1026"/>
      <c r="AU32" s="1026">
        <v>806</v>
      </c>
      <c r="AV32" s="1026"/>
      <c r="AW32" s="1026"/>
      <c r="AX32" s="1026"/>
      <c r="AY32" s="1026"/>
      <c r="AZ32" s="1098"/>
      <c r="BA32" s="1098"/>
      <c r="BB32" s="1098"/>
      <c r="BC32" s="1098"/>
      <c r="BD32" s="1098"/>
      <c r="BE32" s="1088" t="s">
        <v>403</v>
      </c>
      <c r="BF32" s="1088"/>
      <c r="BG32" s="1088"/>
      <c r="BH32" s="1088"/>
      <c r="BI32" s="1089"/>
      <c r="BJ32" s="247"/>
      <c r="BK32" s="247"/>
      <c r="BL32" s="247"/>
      <c r="BM32" s="247"/>
      <c r="BN32" s="247"/>
      <c r="BO32" s="260"/>
      <c r="BP32" s="260"/>
      <c r="BQ32" s="257">
        <v>26</v>
      </c>
      <c r="BR32" s="258"/>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1"/>
    </row>
    <row r="33" spans="1:131" s="242" customFormat="1" ht="26.25" customHeight="1" x14ac:dyDescent="0.15">
      <c r="A33" s="261">
        <v>6</v>
      </c>
      <c r="B33" s="1093"/>
      <c r="C33" s="1094"/>
      <c r="D33" s="1094"/>
      <c r="E33" s="1094"/>
      <c r="F33" s="1094"/>
      <c r="G33" s="1094"/>
      <c r="H33" s="1094"/>
      <c r="I33" s="1094"/>
      <c r="J33" s="1094"/>
      <c r="K33" s="1094"/>
      <c r="L33" s="1094"/>
      <c r="M33" s="1094"/>
      <c r="N33" s="1094"/>
      <c r="O33" s="1094"/>
      <c r="P33" s="1095"/>
      <c r="Q33" s="1099"/>
      <c r="R33" s="1100"/>
      <c r="S33" s="1100"/>
      <c r="T33" s="1100"/>
      <c r="U33" s="1100"/>
      <c r="V33" s="1100"/>
      <c r="W33" s="1100"/>
      <c r="X33" s="1100"/>
      <c r="Y33" s="1100"/>
      <c r="Z33" s="1100"/>
      <c r="AA33" s="1100"/>
      <c r="AB33" s="1100"/>
      <c r="AC33" s="1100"/>
      <c r="AD33" s="1100"/>
      <c r="AE33" s="1101"/>
      <c r="AF33" s="1075"/>
      <c r="AG33" s="1076"/>
      <c r="AH33" s="1076"/>
      <c r="AI33" s="1076"/>
      <c r="AJ33" s="1077"/>
      <c r="AK33" s="1035"/>
      <c r="AL33" s="1026"/>
      <c r="AM33" s="1026"/>
      <c r="AN33" s="1026"/>
      <c r="AO33" s="1026"/>
      <c r="AP33" s="1026"/>
      <c r="AQ33" s="1026"/>
      <c r="AR33" s="1026"/>
      <c r="AS33" s="1026"/>
      <c r="AT33" s="1026"/>
      <c r="AU33" s="1026"/>
      <c r="AV33" s="1026"/>
      <c r="AW33" s="1026"/>
      <c r="AX33" s="1026"/>
      <c r="AY33" s="1026"/>
      <c r="AZ33" s="1098"/>
      <c r="BA33" s="1098"/>
      <c r="BB33" s="1098"/>
      <c r="BC33" s="1098"/>
      <c r="BD33" s="1098"/>
      <c r="BE33" s="1088"/>
      <c r="BF33" s="1088"/>
      <c r="BG33" s="1088"/>
      <c r="BH33" s="1088"/>
      <c r="BI33" s="1089"/>
      <c r="BJ33" s="247"/>
      <c r="BK33" s="247"/>
      <c r="BL33" s="247"/>
      <c r="BM33" s="247"/>
      <c r="BN33" s="247"/>
      <c r="BO33" s="260"/>
      <c r="BP33" s="260"/>
      <c r="BQ33" s="257">
        <v>27</v>
      </c>
      <c r="BR33" s="258"/>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1"/>
    </row>
    <row r="34" spans="1:131" s="242" customFormat="1" ht="26.25" customHeight="1" x14ac:dyDescent="0.15">
      <c r="A34" s="261">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8"/>
      <c r="BF34" s="1088"/>
      <c r="BG34" s="1088"/>
      <c r="BH34" s="1088"/>
      <c r="BI34" s="1089"/>
      <c r="BJ34" s="247"/>
      <c r="BK34" s="247"/>
      <c r="BL34" s="247"/>
      <c r="BM34" s="247"/>
      <c r="BN34" s="247"/>
      <c r="BO34" s="260"/>
      <c r="BP34" s="260"/>
      <c r="BQ34" s="257">
        <v>28</v>
      </c>
      <c r="BR34" s="258"/>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1"/>
    </row>
    <row r="35" spans="1:131" s="242" customFormat="1" ht="26.25" customHeight="1" x14ac:dyDescent="0.15">
      <c r="A35" s="261">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8"/>
      <c r="BF35" s="1088"/>
      <c r="BG35" s="1088"/>
      <c r="BH35" s="1088"/>
      <c r="BI35" s="1089"/>
      <c r="BJ35" s="247"/>
      <c r="BK35" s="247"/>
      <c r="BL35" s="247"/>
      <c r="BM35" s="247"/>
      <c r="BN35" s="247"/>
      <c r="BO35" s="260"/>
      <c r="BP35" s="260"/>
      <c r="BQ35" s="257">
        <v>29</v>
      </c>
      <c r="BR35" s="258"/>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1"/>
    </row>
    <row r="36" spans="1:131" s="242" customFormat="1" ht="26.25" customHeight="1" x14ac:dyDescent="0.15">
      <c r="A36" s="261">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8"/>
      <c r="BF36" s="1088"/>
      <c r="BG36" s="1088"/>
      <c r="BH36" s="1088"/>
      <c r="BI36" s="1089"/>
      <c r="BJ36" s="247"/>
      <c r="BK36" s="247"/>
      <c r="BL36" s="247"/>
      <c r="BM36" s="247"/>
      <c r="BN36" s="247"/>
      <c r="BO36" s="260"/>
      <c r="BP36" s="260"/>
      <c r="BQ36" s="257">
        <v>30</v>
      </c>
      <c r="BR36" s="258"/>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1"/>
    </row>
    <row r="37" spans="1:131" s="242" customFormat="1" ht="26.25" customHeight="1" x14ac:dyDescent="0.15">
      <c r="A37" s="261">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8"/>
      <c r="BF37" s="1088"/>
      <c r="BG37" s="1088"/>
      <c r="BH37" s="1088"/>
      <c r="BI37" s="1089"/>
      <c r="BJ37" s="247"/>
      <c r="BK37" s="247"/>
      <c r="BL37" s="247"/>
      <c r="BM37" s="247"/>
      <c r="BN37" s="247"/>
      <c r="BO37" s="260"/>
      <c r="BP37" s="260"/>
      <c r="BQ37" s="257">
        <v>31</v>
      </c>
      <c r="BR37" s="258"/>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1"/>
    </row>
    <row r="38" spans="1:131" s="242" customFormat="1" ht="26.25" customHeight="1" x14ac:dyDescent="0.15">
      <c r="A38" s="261">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8"/>
      <c r="BF38" s="1088"/>
      <c r="BG38" s="1088"/>
      <c r="BH38" s="1088"/>
      <c r="BI38" s="1089"/>
      <c r="BJ38" s="247"/>
      <c r="BK38" s="247"/>
      <c r="BL38" s="247"/>
      <c r="BM38" s="247"/>
      <c r="BN38" s="247"/>
      <c r="BO38" s="260"/>
      <c r="BP38" s="260"/>
      <c r="BQ38" s="257">
        <v>32</v>
      </c>
      <c r="BR38" s="258"/>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1"/>
    </row>
    <row r="39" spans="1:131" s="242" customFormat="1" ht="26.25" customHeight="1" x14ac:dyDescent="0.15">
      <c r="A39" s="261">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8"/>
      <c r="BF39" s="1088"/>
      <c r="BG39" s="1088"/>
      <c r="BH39" s="1088"/>
      <c r="BI39" s="1089"/>
      <c r="BJ39" s="247"/>
      <c r="BK39" s="247"/>
      <c r="BL39" s="247"/>
      <c r="BM39" s="247"/>
      <c r="BN39" s="247"/>
      <c r="BO39" s="260"/>
      <c r="BP39" s="260"/>
      <c r="BQ39" s="257">
        <v>33</v>
      </c>
      <c r="BR39" s="258"/>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1"/>
    </row>
    <row r="40" spans="1:131" s="242" customFormat="1" ht="26.25" customHeight="1" x14ac:dyDescent="0.15">
      <c r="A40" s="256">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8"/>
      <c r="BF40" s="1088"/>
      <c r="BG40" s="1088"/>
      <c r="BH40" s="1088"/>
      <c r="BI40" s="1089"/>
      <c r="BJ40" s="247"/>
      <c r="BK40" s="247"/>
      <c r="BL40" s="247"/>
      <c r="BM40" s="247"/>
      <c r="BN40" s="247"/>
      <c r="BO40" s="260"/>
      <c r="BP40" s="260"/>
      <c r="BQ40" s="257">
        <v>34</v>
      </c>
      <c r="BR40" s="258"/>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1"/>
    </row>
    <row r="41" spans="1:131" s="242" customFormat="1" ht="26.25" customHeight="1" x14ac:dyDescent="0.15">
      <c r="A41" s="256">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8"/>
      <c r="BF41" s="1088"/>
      <c r="BG41" s="1088"/>
      <c r="BH41" s="1088"/>
      <c r="BI41" s="1089"/>
      <c r="BJ41" s="247"/>
      <c r="BK41" s="247"/>
      <c r="BL41" s="247"/>
      <c r="BM41" s="247"/>
      <c r="BN41" s="247"/>
      <c r="BO41" s="260"/>
      <c r="BP41" s="260"/>
      <c r="BQ41" s="257">
        <v>35</v>
      </c>
      <c r="BR41" s="258"/>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1"/>
    </row>
    <row r="42" spans="1:131" s="242" customFormat="1" ht="26.25" customHeight="1" x14ac:dyDescent="0.15">
      <c r="A42" s="256">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8"/>
      <c r="BF42" s="1088"/>
      <c r="BG42" s="1088"/>
      <c r="BH42" s="1088"/>
      <c r="BI42" s="1089"/>
      <c r="BJ42" s="247"/>
      <c r="BK42" s="247"/>
      <c r="BL42" s="247"/>
      <c r="BM42" s="247"/>
      <c r="BN42" s="247"/>
      <c r="BO42" s="260"/>
      <c r="BP42" s="260"/>
      <c r="BQ42" s="257">
        <v>36</v>
      </c>
      <c r="BR42" s="258"/>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1"/>
    </row>
    <row r="43" spans="1:131" s="242" customFormat="1" ht="26.25" customHeight="1" x14ac:dyDescent="0.15">
      <c r="A43" s="256">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8"/>
      <c r="BF43" s="1088"/>
      <c r="BG43" s="1088"/>
      <c r="BH43" s="1088"/>
      <c r="BI43" s="1089"/>
      <c r="BJ43" s="247"/>
      <c r="BK43" s="247"/>
      <c r="BL43" s="247"/>
      <c r="BM43" s="247"/>
      <c r="BN43" s="247"/>
      <c r="BO43" s="260"/>
      <c r="BP43" s="260"/>
      <c r="BQ43" s="257">
        <v>37</v>
      </c>
      <c r="BR43" s="258"/>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1"/>
    </row>
    <row r="44" spans="1:131" s="242" customFormat="1" ht="26.25" customHeight="1" x14ac:dyDescent="0.15">
      <c r="A44" s="256">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8"/>
      <c r="BF44" s="1088"/>
      <c r="BG44" s="1088"/>
      <c r="BH44" s="1088"/>
      <c r="BI44" s="1089"/>
      <c r="BJ44" s="247"/>
      <c r="BK44" s="247"/>
      <c r="BL44" s="247"/>
      <c r="BM44" s="247"/>
      <c r="BN44" s="247"/>
      <c r="BO44" s="260"/>
      <c r="BP44" s="260"/>
      <c r="BQ44" s="257">
        <v>38</v>
      </c>
      <c r="BR44" s="258"/>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1"/>
    </row>
    <row r="45" spans="1:131" s="242" customFormat="1" ht="26.25" customHeight="1" x14ac:dyDescent="0.15">
      <c r="A45" s="256">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8"/>
      <c r="BF45" s="1088"/>
      <c r="BG45" s="1088"/>
      <c r="BH45" s="1088"/>
      <c r="BI45" s="1089"/>
      <c r="BJ45" s="247"/>
      <c r="BK45" s="247"/>
      <c r="BL45" s="247"/>
      <c r="BM45" s="247"/>
      <c r="BN45" s="247"/>
      <c r="BO45" s="260"/>
      <c r="BP45" s="260"/>
      <c r="BQ45" s="257">
        <v>39</v>
      </c>
      <c r="BR45" s="258"/>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1"/>
    </row>
    <row r="46" spans="1:131" s="242" customFormat="1" ht="26.25" customHeight="1" x14ac:dyDescent="0.15">
      <c r="A46" s="256">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8"/>
      <c r="BF46" s="1088"/>
      <c r="BG46" s="1088"/>
      <c r="BH46" s="1088"/>
      <c r="BI46" s="1089"/>
      <c r="BJ46" s="247"/>
      <c r="BK46" s="247"/>
      <c r="BL46" s="247"/>
      <c r="BM46" s="247"/>
      <c r="BN46" s="247"/>
      <c r="BO46" s="260"/>
      <c r="BP46" s="260"/>
      <c r="BQ46" s="257">
        <v>40</v>
      </c>
      <c r="BR46" s="258"/>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1"/>
    </row>
    <row r="47" spans="1:131" s="242" customFormat="1" ht="26.25" customHeight="1" x14ac:dyDescent="0.15">
      <c r="A47" s="256">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8"/>
      <c r="BF47" s="1088"/>
      <c r="BG47" s="1088"/>
      <c r="BH47" s="1088"/>
      <c r="BI47" s="1089"/>
      <c r="BJ47" s="247"/>
      <c r="BK47" s="247"/>
      <c r="BL47" s="247"/>
      <c r="BM47" s="247"/>
      <c r="BN47" s="247"/>
      <c r="BO47" s="260"/>
      <c r="BP47" s="260"/>
      <c r="BQ47" s="257">
        <v>41</v>
      </c>
      <c r="BR47" s="258"/>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1"/>
    </row>
    <row r="48" spans="1:131" s="242" customFormat="1" ht="26.25" customHeight="1" x14ac:dyDescent="0.15">
      <c r="A48" s="256">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8"/>
      <c r="BF48" s="1088"/>
      <c r="BG48" s="1088"/>
      <c r="BH48" s="1088"/>
      <c r="BI48" s="1089"/>
      <c r="BJ48" s="247"/>
      <c r="BK48" s="247"/>
      <c r="BL48" s="247"/>
      <c r="BM48" s="247"/>
      <c r="BN48" s="247"/>
      <c r="BO48" s="260"/>
      <c r="BP48" s="260"/>
      <c r="BQ48" s="257">
        <v>42</v>
      </c>
      <c r="BR48" s="258"/>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1"/>
    </row>
    <row r="49" spans="1:131" s="242" customFormat="1" ht="26.25" customHeight="1" x14ac:dyDescent="0.15">
      <c r="A49" s="256">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8"/>
      <c r="BF49" s="1088"/>
      <c r="BG49" s="1088"/>
      <c r="BH49" s="1088"/>
      <c r="BI49" s="1089"/>
      <c r="BJ49" s="247"/>
      <c r="BK49" s="247"/>
      <c r="BL49" s="247"/>
      <c r="BM49" s="247"/>
      <c r="BN49" s="247"/>
      <c r="BO49" s="260"/>
      <c r="BP49" s="260"/>
      <c r="BQ49" s="257">
        <v>43</v>
      </c>
      <c r="BR49" s="258"/>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1"/>
    </row>
    <row r="50" spans="1:131" s="242" customFormat="1" ht="26.25" customHeight="1" x14ac:dyDescent="0.15">
      <c r="A50" s="256">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47"/>
      <c r="BK50" s="247"/>
      <c r="BL50" s="247"/>
      <c r="BM50" s="247"/>
      <c r="BN50" s="247"/>
      <c r="BO50" s="260"/>
      <c r="BP50" s="260"/>
      <c r="BQ50" s="257">
        <v>44</v>
      </c>
      <c r="BR50" s="258"/>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1"/>
    </row>
    <row r="51" spans="1:131" s="242" customFormat="1" ht="26.25" customHeight="1" x14ac:dyDescent="0.15">
      <c r="A51" s="256">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47"/>
      <c r="BK51" s="247"/>
      <c r="BL51" s="247"/>
      <c r="BM51" s="247"/>
      <c r="BN51" s="247"/>
      <c r="BO51" s="260"/>
      <c r="BP51" s="260"/>
      <c r="BQ51" s="257">
        <v>45</v>
      </c>
      <c r="BR51" s="258"/>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1"/>
    </row>
    <row r="52" spans="1:131" s="242" customFormat="1" ht="26.25" customHeight="1" x14ac:dyDescent="0.15">
      <c r="A52" s="256">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47"/>
      <c r="BK52" s="247"/>
      <c r="BL52" s="247"/>
      <c r="BM52" s="247"/>
      <c r="BN52" s="247"/>
      <c r="BO52" s="260"/>
      <c r="BP52" s="260"/>
      <c r="BQ52" s="257">
        <v>46</v>
      </c>
      <c r="BR52" s="258"/>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1"/>
    </row>
    <row r="53" spans="1:131" s="242" customFormat="1" ht="26.25" customHeight="1" x14ac:dyDescent="0.15">
      <c r="A53" s="256">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47"/>
      <c r="BK53" s="247"/>
      <c r="BL53" s="247"/>
      <c r="BM53" s="247"/>
      <c r="BN53" s="247"/>
      <c r="BO53" s="260"/>
      <c r="BP53" s="260"/>
      <c r="BQ53" s="257">
        <v>47</v>
      </c>
      <c r="BR53" s="258"/>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1"/>
    </row>
    <row r="54" spans="1:131" s="242" customFormat="1" ht="26.25" customHeight="1" x14ac:dyDescent="0.15">
      <c r="A54" s="256">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47"/>
      <c r="BK54" s="247"/>
      <c r="BL54" s="247"/>
      <c r="BM54" s="247"/>
      <c r="BN54" s="247"/>
      <c r="BO54" s="260"/>
      <c r="BP54" s="260"/>
      <c r="BQ54" s="257">
        <v>48</v>
      </c>
      <c r="BR54" s="258"/>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1"/>
    </row>
    <row r="55" spans="1:131" s="242" customFormat="1" ht="26.25" customHeight="1" x14ac:dyDescent="0.15">
      <c r="A55" s="256">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47"/>
      <c r="BK55" s="247"/>
      <c r="BL55" s="247"/>
      <c r="BM55" s="247"/>
      <c r="BN55" s="247"/>
      <c r="BO55" s="260"/>
      <c r="BP55" s="260"/>
      <c r="BQ55" s="257">
        <v>49</v>
      </c>
      <c r="BR55" s="258"/>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1"/>
    </row>
    <row r="56" spans="1:131" s="242" customFormat="1" ht="26.25" customHeight="1" x14ac:dyDescent="0.15">
      <c r="A56" s="256">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47"/>
      <c r="BK56" s="247"/>
      <c r="BL56" s="247"/>
      <c r="BM56" s="247"/>
      <c r="BN56" s="247"/>
      <c r="BO56" s="260"/>
      <c r="BP56" s="260"/>
      <c r="BQ56" s="257">
        <v>50</v>
      </c>
      <c r="BR56" s="258"/>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1"/>
    </row>
    <row r="57" spans="1:131" s="242" customFormat="1" ht="26.25" customHeight="1" x14ac:dyDescent="0.15">
      <c r="A57" s="256">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47"/>
      <c r="BK57" s="247"/>
      <c r="BL57" s="247"/>
      <c r="BM57" s="247"/>
      <c r="BN57" s="247"/>
      <c r="BO57" s="260"/>
      <c r="BP57" s="260"/>
      <c r="BQ57" s="257">
        <v>51</v>
      </c>
      <c r="BR57" s="258"/>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1"/>
    </row>
    <row r="58" spans="1:131" s="242" customFormat="1" ht="26.25" customHeight="1" x14ac:dyDescent="0.15">
      <c r="A58" s="256">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47"/>
      <c r="BK58" s="247"/>
      <c r="BL58" s="247"/>
      <c r="BM58" s="247"/>
      <c r="BN58" s="247"/>
      <c r="BO58" s="260"/>
      <c r="BP58" s="260"/>
      <c r="BQ58" s="257">
        <v>52</v>
      </c>
      <c r="BR58" s="258"/>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1"/>
    </row>
    <row r="59" spans="1:131" s="242" customFormat="1" ht="26.25" customHeight="1" x14ac:dyDescent="0.15">
      <c r="A59" s="256">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47"/>
      <c r="BK59" s="247"/>
      <c r="BL59" s="247"/>
      <c r="BM59" s="247"/>
      <c r="BN59" s="247"/>
      <c r="BO59" s="260"/>
      <c r="BP59" s="260"/>
      <c r="BQ59" s="257">
        <v>53</v>
      </c>
      <c r="BR59" s="258"/>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1"/>
    </row>
    <row r="60" spans="1:131" s="242" customFormat="1" ht="26.25" customHeight="1" x14ac:dyDescent="0.15">
      <c r="A60" s="256">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47"/>
      <c r="BK60" s="247"/>
      <c r="BL60" s="247"/>
      <c r="BM60" s="247"/>
      <c r="BN60" s="247"/>
      <c r="BO60" s="260"/>
      <c r="BP60" s="260"/>
      <c r="BQ60" s="257">
        <v>54</v>
      </c>
      <c r="BR60" s="258"/>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1"/>
    </row>
    <row r="61" spans="1:131" s="242" customFormat="1" ht="26.25" customHeight="1" thickBot="1" x14ac:dyDescent="0.2">
      <c r="A61" s="256">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47"/>
      <c r="BK61" s="247"/>
      <c r="BL61" s="247"/>
      <c r="BM61" s="247"/>
      <c r="BN61" s="247"/>
      <c r="BO61" s="260"/>
      <c r="BP61" s="260"/>
      <c r="BQ61" s="257">
        <v>55</v>
      </c>
      <c r="BR61" s="258"/>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1"/>
    </row>
    <row r="62" spans="1:131" s="242" customFormat="1" ht="26.25" customHeight="1" x14ac:dyDescent="0.15">
      <c r="A62" s="256">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404</v>
      </c>
      <c r="BK62" s="1091"/>
      <c r="BL62" s="1091"/>
      <c r="BM62" s="1091"/>
      <c r="BN62" s="1092"/>
      <c r="BO62" s="260"/>
      <c r="BP62" s="260"/>
      <c r="BQ62" s="257">
        <v>56</v>
      </c>
      <c r="BR62" s="258"/>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1"/>
    </row>
    <row r="63" spans="1:131" s="242" customFormat="1" ht="26.25" customHeight="1" thickBot="1" x14ac:dyDescent="0.2">
      <c r="A63" s="259" t="s">
        <v>385</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235</v>
      </c>
      <c r="AG63" s="1014"/>
      <c r="AH63" s="1014"/>
      <c r="AI63" s="1014"/>
      <c r="AJ63" s="1086"/>
      <c r="AK63" s="1087"/>
      <c r="AL63" s="1018"/>
      <c r="AM63" s="1018"/>
      <c r="AN63" s="1018"/>
      <c r="AO63" s="1018"/>
      <c r="AP63" s="1014">
        <v>1590</v>
      </c>
      <c r="AQ63" s="1014"/>
      <c r="AR63" s="1014"/>
      <c r="AS63" s="1014"/>
      <c r="AT63" s="1014"/>
      <c r="AU63" s="1014">
        <v>806</v>
      </c>
      <c r="AV63" s="1014"/>
      <c r="AW63" s="1014"/>
      <c r="AX63" s="1014"/>
      <c r="AY63" s="1014"/>
      <c r="AZ63" s="1081"/>
      <c r="BA63" s="1081"/>
      <c r="BB63" s="1081"/>
      <c r="BC63" s="1081"/>
      <c r="BD63" s="1081"/>
      <c r="BE63" s="1015"/>
      <c r="BF63" s="1015"/>
      <c r="BG63" s="1015"/>
      <c r="BH63" s="1015"/>
      <c r="BI63" s="1016"/>
      <c r="BJ63" s="1082" t="s">
        <v>387</v>
      </c>
      <c r="BK63" s="1006"/>
      <c r="BL63" s="1006"/>
      <c r="BM63" s="1006"/>
      <c r="BN63" s="1083"/>
      <c r="BO63" s="260"/>
      <c r="BP63" s="260"/>
      <c r="BQ63" s="257">
        <v>57</v>
      </c>
      <c r="BR63" s="258"/>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1"/>
    </row>
    <row r="65" spans="1:131" s="242" customFormat="1" ht="26.25" customHeight="1" thickBot="1" x14ac:dyDescent="0.2">
      <c r="A65" s="247" t="s">
        <v>406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1"/>
    </row>
    <row r="66" spans="1:131" s="242" customFormat="1" ht="26.25" customHeight="1" x14ac:dyDescent="0.15">
      <c r="A66" s="1051" t="s">
        <v>407</v>
      </c>
      <c r="B66" s="1052"/>
      <c r="C66" s="1052"/>
      <c r="D66" s="1052"/>
      <c r="E66" s="1052"/>
      <c r="F66" s="1052"/>
      <c r="G66" s="1052"/>
      <c r="H66" s="1052"/>
      <c r="I66" s="1052"/>
      <c r="J66" s="1052"/>
      <c r="K66" s="1052"/>
      <c r="L66" s="1052"/>
      <c r="M66" s="1052"/>
      <c r="N66" s="1052"/>
      <c r="O66" s="1052"/>
      <c r="P66" s="1053"/>
      <c r="Q66" s="1057" t="s">
        <v>408</v>
      </c>
      <c r="R66" s="1058"/>
      <c r="S66" s="1058"/>
      <c r="T66" s="1058"/>
      <c r="U66" s="1059"/>
      <c r="V66" s="1057" t="s">
        <v>391</v>
      </c>
      <c r="W66" s="1058"/>
      <c r="X66" s="1058"/>
      <c r="Y66" s="1058"/>
      <c r="Z66" s="1059"/>
      <c r="AA66" s="1057" t="s">
        <v>409</v>
      </c>
      <c r="AB66" s="1058"/>
      <c r="AC66" s="1058"/>
      <c r="AD66" s="1058"/>
      <c r="AE66" s="1059"/>
      <c r="AF66" s="1063" t="s">
        <v>410</v>
      </c>
      <c r="AG66" s="1064"/>
      <c r="AH66" s="1064"/>
      <c r="AI66" s="1064"/>
      <c r="AJ66" s="1065"/>
      <c r="AK66" s="1057" t="s">
        <v>411</v>
      </c>
      <c r="AL66" s="1052"/>
      <c r="AM66" s="1052"/>
      <c r="AN66" s="1052"/>
      <c r="AO66" s="1053"/>
      <c r="AP66" s="1057" t="s">
        <v>412</v>
      </c>
      <c r="AQ66" s="1058"/>
      <c r="AR66" s="1058"/>
      <c r="AS66" s="1058"/>
      <c r="AT66" s="1059"/>
      <c r="AU66" s="1057" t="s">
        <v>413</v>
      </c>
      <c r="AV66" s="1058"/>
      <c r="AW66" s="1058"/>
      <c r="AX66" s="1058"/>
      <c r="AY66" s="1059"/>
      <c r="AZ66" s="1057" t="s">
        <v>373</v>
      </c>
      <c r="BA66" s="1058"/>
      <c r="BB66" s="1058"/>
      <c r="BC66" s="1058"/>
      <c r="BD66" s="1073"/>
      <c r="BE66" s="260"/>
      <c r="BF66" s="260"/>
      <c r="BG66" s="260"/>
      <c r="BH66" s="260"/>
      <c r="BI66" s="260"/>
      <c r="BJ66" s="260"/>
      <c r="BK66" s="260"/>
      <c r="BL66" s="260"/>
      <c r="BM66" s="260"/>
      <c r="BN66" s="260"/>
      <c r="BO66" s="260"/>
      <c r="BP66" s="260"/>
      <c r="BQ66" s="257">
        <v>60</v>
      </c>
      <c r="BR66" s="262"/>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1"/>
    </row>
    <row r="67" spans="1:131" s="242"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0"/>
      <c r="BF67" s="260"/>
      <c r="BG67" s="260"/>
      <c r="BH67" s="260"/>
      <c r="BI67" s="260"/>
      <c r="BJ67" s="260"/>
      <c r="BK67" s="260"/>
      <c r="BL67" s="260"/>
      <c r="BM67" s="260"/>
      <c r="BN67" s="260"/>
      <c r="BO67" s="260"/>
      <c r="BP67" s="260"/>
      <c r="BQ67" s="257">
        <v>61</v>
      </c>
      <c r="BR67" s="262"/>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1"/>
    </row>
    <row r="68" spans="1:131" s="242" customFormat="1" ht="26.25" customHeight="1" thickTop="1" x14ac:dyDescent="0.15">
      <c r="A68" s="253">
        <v>1</v>
      </c>
      <c r="B68" s="1041" t="s">
        <v>576</v>
      </c>
      <c r="C68" s="1042"/>
      <c r="D68" s="1042"/>
      <c r="E68" s="1042"/>
      <c r="F68" s="1042"/>
      <c r="G68" s="1042"/>
      <c r="H68" s="1042"/>
      <c r="I68" s="1042"/>
      <c r="J68" s="1042"/>
      <c r="K68" s="1042"/>
      <c r="L68" s="1042"/>
      <c r="M68" s="1042"/>
      <c r="N68" s="1042"/>
      <c r="O68" s="1042"/>
      <c r="P68" s="1043"/>
      <c r="Q68" s="1044">
        <v>153</v>
      </c>
      <c r="R68" s="1038"/>
      <c r="S68" s="1038"/>
      <c r="T68" s="1038"/>
      <c r="U68" s="1038"/>
      <c r="V68" s="1038">
        <v>150</v>
      </c>
      <c r="W68" s="1038"/>
      <c r="X68" s="1038"/>
      <c r="Y68" s="1038"/>
      <c r="Z68" s="1038"/>
      <c r="AA68" s="1038">
        <v>3</v>
      </c>
      <c r="AB68" s="1038"/>
      <c r="AC68" s="1038"/>
      <c r="AD68" s="1038"/>
      <c r="AE68" s="1038"/>
      <c r="AF68" s="1038">
        <v>3</v>
      </c>
      <c r="AG68" s="1038"/>
      <c r="AH68" s="1038"/>
      <c r="AI68" s="1038"/>
      <c r="AJ68" s="1038"/>
      <c r="AK68" s="1038" t="s">
        <v>581</v>
      </c>
      <c r="AL68" s="1038"/>
      <c r="AM68" s="1038"/>
      <c r="AN68" s="1038"/>
      <c r="AO68" s="1038"/>
      <c r="AP68" s="1038" t="s">
        <v>582</v>
      </c>
      <c r="AQ68" s="1038"/>
      <c r="AR68" s="1038"/>
      <c r="AS68" s="1038"/>
      <c r="AT68" s="1038"/>
      <c r="AU68" s="1038" t="s">
        <v>581</v>
      </c>
      <c r="AV68" s="1038"/>
      <c r="AW68" s="1038"/>
      <c r="AX68" s="1038"/>
      <c r="AY68" s="1038"/>
      <c r="AZ68" s="1039"/>
      <c r="BA68" s="1039"/>
      <c r="BB68" s="1039"/>
      <c r="BC68" s="1039"/>
      <c r="BD68" s="1040"/>
      <c r="BE68" s="260"/>
      <c r="BF68" s="260"/>
      <c r="BG68" s="260"/>
      <c r="BH68" s="260"/>
      <c r="BI68" s="260"/>
      <c r="BJ68" s="260"/>
      <c r="BK68" s="260"/>
      <c r="BL68" s="260"/>
      <c r="BM68" s="260"/>
      <c r="BN68" s="260"/>
      <c r="BO68" s="260"/>
      <c r="BP68" s="260"/>
      <c r="BQ68" s="257">
        <v>62</v>
      </c>
      <c r="BR68" s="262"/>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1"/>
    </row>
    <row r="69" spans="1:131" s="242" customFormat="1" ht="26.25" customHeight="1" x14ac:dyDescent="0.15">
      <c r="A69" s="256">
        <v>2</v>
      </c>
      <c r="B69" s="1029" t="s">
        <v>579</v>
      </c>
      <c r="C69" s="1030"/>
      <c r="D69" s="1030"/>
      <c r="E69" s="1030"/>
      <c r="F69" s="1030"/>
      <c r="G69" s="1030"/>
      <c r="H69" s="1030"/>
      <c r="I69" s="1030"/>
      <c r="J69" s="1030"/>
      <c r="K69" s="1030"/>
      <c r="L69" s="1030"/>
      <c r="M69" s="1030"/>
      <c r="N69" s="1030"/>
      <c r="O69" s="1030"/>
      <c r="P69" s="1031"/>
      <c r="Q69" s="1032">
        <v>2823</v>
      </c>
      <c r="R69" s="1026"/>
      <c r="S69" s="1026"/>
      <c r="T69" s="1026"/>
      <c r="U69" s="1026"/>
      <c r="V69" s="1026">
        <v>2742</v>
      </c>
      <c r="W69" s="1026"/>
      <c r="X69" s="1026"/>
      <c r="Y69" s="1026"/>
      <c r="Z69" s="1026"/>
      <c r="AA69" s="1026">
        <v>81</v>
      </c>
      <c r="AB69" s="1026"/>
      <c r="AC69" s="1026"/>
      <c r="AD69" s="1026"/>
      <c r="AE69" s="1026"/>
      <c r="AF69" s="1026">
        <v>69</v>
      </c>
      <c r="AG69" s="1026"/>
      <c r="AH69" s="1026"/>
      <c r="AI69" s="1026"/>
      <c r="AJ69" s="1026"/>
      <c r="AK69" s="1026" t="s">
        <v>581</v>
      </c>
      <c r="AL69" s="1026"/>
      <c r="AM69" s="1026"/>
      <c r="AN69" s="1026"/>
      <c r="AO69" s="1026"/>
      <c r="AP69" s="1026">
        <v>2803</v>
      </c>
      <c r="AQ69" s="1026"/>
      <c r="AR69" s="1026"/>
      <c r="AS69" s="1026"/>
      <c r="AT69" s="1026"/>
      <c r="AU69" s="1026">
        <v>363</v>
      </c>
      <c r="AV69" s="1026"/>
      <c r="AW69" s="1026"/>
      <c r="AX69" s="1026"/>
      <c r="AY69" s="1026"/>
      <c r="AZ69" s="1027"/>
      <c r="BA69" s="1027"/>
      <c r="BB69" s="1027"/>
      <c r="BC69" s="1027"/>
      <c r="BD69" s="1028"/>
      <c r="BE69" s="260"/>
      <c r="BF69" s="260"/>
      <c r="BG69" s="260"/>
      <c r="BH69" s="260"/>
      <c r="BI69" s="260"/>
      <c r="BJ69" s="260"/>
      <c r="BK69" s="260"/>
      <c r="BL69" s="260"/>
      <c r="BM69" s="260"/>
      <c r="BN69" s="260"/>
      <c r="BO69" s="260"/>
      <c r="BP69" s="260"/>
      <c r="BQ69" s="257">
        <v>63</v>
      </c>
      <c r="BR69" s="262"/>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1"/>
    </row>
    <row r="70" spans="1:131" s="242" customFormat="1" ht="26.25" customHeight="1" x14ac:dyDescent="0.15">
      <c r="A70" s="256">
        <v>3</v>
      </c>
      <c r="B70" s="1029" t="s">
        <v>578</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583</v>
      </c>
      <c r="AL70" s="1026"/>
      <c r="AM70" s="1026"/>
      <c r="AN70" s="1026"/>
      <c r="AO70" s="1026"/>
      <c r="AP70" s="1026" t="s">
        <v>581</v>
      </c>
      <c r="AQ70" s="1026"/>
      <c r="AR70" s="1026"/>
      <c r="AS70" s="1026"/>
      <c r="AT70" s="1026"/>
      <c r="AU70" s="1026" t="s">
        <v>581</v>
      </c>
      <c r="AV70" s="1026"/>
      <c r="AW70" s="1026"/>
      <c r="AX70" s="1026"/>
      <c r="AY70" s="1026"/>
      <c r="AZ70" s="1027"/>
      <c r="BA70" s="1027"/>
      <c r="BB70" s="1027"/>
      <c r="BC70" s="1027"/>
      <c r="BD70" s="1028"/>
      <c r="BE70" s="260"/>
      <c r="BF70" s="260"/>
      <c r="BG70" s="260"/>
      <c r="BH70" s="260"/>
      <c r="BI70" s="260"/>
      <c r="BJ70" s="260"/>
      <c r="BK70" s="260"/>
      <c r="BL70" s="260"/>
      <c r="BM70" s="260"/>
      <c r="BN70" s="260"/>
      <c r="BO70" s="260"/>
      <c r="BP70" s="260"/>
      <c r="BQ70" s="257">
        <v>64</v>
      </c>
      <c r="BR70" s="262"/>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1"/>
    </row>
    <row r="71" spans="1:131" s="242" customFormat="1" ht="26.25" customHeight="1" x14ac:dyDescent="0.15">
      <c r="A71" s="256">
        <v>4</v>
      </c>
      <c r="B71" s="1029" t="s">
        <v>580</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581</v>
      </c>
      <c r="AQ71" s="1026"/>
      <c r="AR71" s="1026"/>
      <c r="AS71" s="1026"/>
      <c r="AT71" s="1026"/>
      <c r="AU71" s="1026" t="s">
        <v>581</v>
      </c>
      <c r="AV71" s="1026"/>
      <c r="AW71" s="1026"/>
      <c r="AX71" s="1026"/>
      <c r="AY71" s="1026"/>
      <c r="AZ71" s="1027"/>
      <c r="BA71" s="1027"/>
      <c r="BB71" s="1027"/>
      <c r="BC71" s="1027"/>
      <c r="BD71" s="1028"/>
      <c r="BE71" s="260"/>
      <c r="BF71" s="260"/>
      <c r="BG71" s="260"/>
      <c r="BH71" s="260"/>
      <c r="BI71" s="260"/>
      <c r="BJ71" s="260"/>
      <c r="BK71" s="260"/>
      <c r="BL71" s="260"/>
      <c r="BM71" s="260"/>
      <c r="BN71" s="260"/>
      <c r="BO71" s="260"/>
      <c r="BP71" s="260"/>
      <c r="BQ71" s="257">
        <v>65</v>
      </c>
      <c r="BR71" s="262"/>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1"/>
    </row>
    <row r="72" spans="1:131" s="242" customFormat="1" ht="39.75" customHeight="1" x14ac:dyDescent="0.15">
      <c r="A72" s="256">
        <v>5</v>
      </c>
      <c r="B72" s="1037" t="s">
        <v>593</v>
      </c>
      <c r="C72" s="1030"/>
      <c r="D72" s="1030"/>
      <c r="E72" s="1030"/>
      <c r="F72" s="1030"/>
      <c r="G72" s="1030"/>
      <c r="H72" s="1030"/>
      <c r="I72" s="1030"/>
      <c r="J72" s="1030"/>
      <c r="K72" s="1030"/>
      <c r="L72" s="1030"/>
      <c r="M72" s="1030"/>
      <c r="N72" s="1030"/>
      <c r="O72" s="1030"/>
      <c r="P72" s="1031"/>
      <c r="Q72" s="1032">
        <v>40075</v>
      </c>
      <c r="R72" s="1026"/>
      <c r="S72" s="1026"/>
      <c r="T72" s="1026"/>
      <c r="U72" s="1026"/>
      <c r="V72" s="1026">
        <v>34705</v>
      </c>
      <c r="W72" s="1026"/>
      <c r="X72" s="1026"/>
      <c r="Y72" s="1026"/>
      <c r="Z72" s="1026"/>
      <c r="AA72" s="1026">
        <v>5369</v>
      </c>
      <c r="AB72" s="1026"/>
      <c r="AC72" s="1026"/>
      <c r="AD72" s="1026"/>
      <c r="AE72" s="1026"/>
      <c r="AF72" s="1026">
        <v>19969</v>
      </c>
      <c r="AG72" s="1026"/>
      <c r="AH72" s="1026"/>
      <c r="AI72" s="1026"/>
      <c r="AJ72" s="1026"/>
      <c r="AK72" s="1026">
        <v>40</v>
      </c>
      <c r="AL72" s="1026"/>
      <c r="AM72" s="1026"/>
      <c r="AN72" s="1026"/>
      <c r="AO72" s="1026"/>
      <c r="AP72" s="1026">
        <v>121218</v>
      </c>
      <c r="AQ72" s="1026"/>
      <c r="AR72" s="1026"/>
      <c r="AS72" s="1026"/>
      <c r="AT72" s="1026"/>
      <c r="AU72" s="1026">
        <v>320</v>
      </c>
      <c r="AV72" s="1026"/>
      <c r="AW72" s="1026"/>
      <c r="AX72" s="1026"/>
      <c r="AY72" s="1026"/>
      <c r="AZ72" s="1027"/>
      <c r="BA72" s="1027"/>
      <c r="BB72" s="1027"/>
      <c r="BC72" s="1027"/>
      <c r="BD72" s="1028"/>
      <c r="BE72" s="260"/>
      <c r="BF72" s="260"/>
      <c r="BG72" s="260"/>
      <c r="BH72" s="260"/>
      <c r="BI72" s="260"/>
      <c r="BJ72" s="260"/>
      <c r="BK72" s="260"/>
      <c r="BL72" s="260"/>
      <c r="BM72" s="260"/>
      <c r="BN72" s="260"/>
      <c r="BO72" s="260"/>
      <c r="BP72" s="260"/>
      <c r="BQ72" s="257">
        <v>66</v>
      </c>
      <c r="BR72" s="262"/>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1"/>
    </row>
    <row r="73" spans="1:131" s="242" customFormat="1" ht="39" customHeight="1" x14ac:dyDescent="0.15">
      <c r="A73" s="256">
        <v>6</v>
      </c>
      <c r="B73" s="1037" t="s">
        <v>577</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583</v>
      </c>
      <c r="AL73" s="1026"/>
      <c r="AM73" s="1026"/>
      <c r="AN73" s="1026"/>
      <c r="AO73" s="1026"/>
      <c r="AP73" s="1026">
        <v>13994</v>
      </c>
      <c r="AQ73" s="1026"/>
      <c r="AR73" s="1026"/>
      <c r="AS73" s="1026"/>
      <c r="AT73" s="1026"/>
      <c r="AU73" s="1026" t="s">
        <v>581</v>
      </c>
      <c r="AV73" s="1026"/>
      <c r="AW73" s="1026"/>
      <c r="AX73" s="1026"/>
      <c r="AY73" s="1026"/>
      <c r="AZ73" s="1027"/>
      <c r="BA73" s="1027"/>
      <c r="BB73" s="1027"/>
      <c r="BC73" s="1027"/>
      <c r="BD73" s="1028"/>
      <c r="BE73" s="260"/>
      <c r="BF73" s="260"/>
      <c r="BG73" s="260"/>
      <c r="BH73" s="260"/>
      <c r="BI73" s="260"/>
      <c r="BJ73" s="260"/>
      <c r="BK73" s="260"/>
      <c r="BL73" s="260"/>
      <c r="BM73" s="260"/>
      <c r="BN73" s="260"/>
      <c r="BO73" s="260"/>
      <c r="BP73" s="260"/>
      <c r="BQ73" s="257">
        <v>67</v>
      </c>
      <c r="BR73" s="262"/>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1"/>
    </row>
    <row r="74" spans="1:131" s="242" customFormat="1" ht="27.75" customHeight="1" x14ac:dyDescent="0.15">
      <c r="A74" s="256">
        <v>7</v>
      </c>
      <c r="B74" s="1037"/>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0"/>
      <c r="BF74" s="260"/>
      <c r="BG74" s="260"/>
      <c r="BH74" s="260"/>
      <c r="BI74" s="260"/>
      <c r="BJ74" s="260"/>
      <c r="BK74" s="260"/>
      <c r="BL74" s="260"/>
      <c r="BM74" s="260"/>
      <c r="BN74" s="260"/>
      <c r="BO74" s="260"/>
      <c r="BP74" s="260"/>
      <c r="BQ74" s="257">
        <v>68</v>
      </c>
      <c r="BR74" s="262"/>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1"/>
    </row>
    <row r="75" spans="1:131" s="242" customFormat="1" ht="26.25" customHeight="1" x14ac:dyDescent="0.15">
      <c r="A75" s="256">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0"/>
      <c r="BF75" s="260"/>
      <c r="BG75" s="260"/>
      <c r="BH75" s="260"/>
      <c r="BI75" s="260"/>
      <c r="BJ75" s="260"/>
      <c r="BK75" s="260"/>
      <c r="BL75" s="260"/>
      <c r="BM75" s="260"/>
      <c r="BN75" s="260"/>
      <c r="BO75" s="260"/>
      <c r="BP75" s="260"/>
      <c r="BQ75" s="257">
        <v>69</v>
      </c>
      <c r="BR75" s="262"/>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1"/>
    </row>
    <row r="76" spans="1:131" s="242" customFormat="1" ht="26.25" customHeight="1" x14ac:dyDescent="0.15">
      <c r="A76" s="256">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0"/>
      <c r="BF76" s="260"/>
      <c r="BG76" s="260"/>
      <c r="BH76" s="260"/>
      <c r="BI76" s="260"/>
      <c r="BJ76" s="260"/>
      <c r="BK76" s="260"/>
      <c r="BL76" s="260"/>
      <c r="BM76" s="260"/>
      <c r="BN76" s="260"/>
      <c r="BO76" s="260"/>
      <c r="BP76" s="260"/>
      <c r="BQ76" s="257">
        <v>70</v>
      </c>
      <c r="BR76" s="262"/>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1"/>
    </row>
    <row r="77" spans="1:131" s="242" customFormat="1" ht="26.25" customHeight="1" x14ac:dyDescent="0.15">
      <c r="A77" s="256">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0"/>
      <c r="BF77" s="260"/>
      <c r="BG77" s="260"/>
      <c r="BH77" s="260"/>
      <c r="BI77" s="260"/>
      <c r="BJ77" s="260"/>
      <c r="BK77" s="260"/>
      <c r="BL77" s="260"/>
      <c r="BM77" s="260"/>
      <c r="BN77" s="260"/>
      <c r="BO77" s="260"/>
      <c r="BP77" s="260"/>
      <c r="BQ77" s="257">
        <v>71</v>
      </c>
      <c r="BR77" s="262"/>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1"/>
    </row>
    <row r="78" spans="1:131" s="242" customFormat="1" ht="26.25" customHeight="1" x14ac:dyDescent="0.15">
      <c r="A78" s="256">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0"/>
      <c r="BF78" s="260"/>
      <c r="BG78" s="260"/>
      <c r="BH78" s="260"/>
      <c r="BI78" s="260"/>
      <c r="BJ78" s="263"/>
      <c r="BK78" s="263"/>
      <c r="BL78" s="263"/>
      <c r="BM78" s="263"/>
      <c r="BN78" s="263"/>
      <c r="BO78" s="260"/>
      <c r="BP78" s="260"/>
      <c r="BQ78" s="257">
        <v>72</v>
      </c>
      <c r="BR78" s="262"/>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1"/>
    </row>
    <row r="79" spans="1:131" s="242" customFormat="1" ht="26.25" customHeight="1" x14ac:dyDescent="0.15">
      <c r="A79" s="256">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0"/>
      <c r="BF79" s="260"/>
      <c r="BG79" s="260"/>
      <c r="BH79" s="260"/>
      <c r="BI79" s="260"/>
      <c r="BJ79" s="263"/>
      <c r="BK79" s="263"/>
      <c r="BL79" s="263"/>
      <c r="BM79" s="263"/>
      <c r="BN79" s="263"/>
      <c r="BO79" s="260"/>
      <c r="BP79" s="260"/>
      <c r="BQ79" s="257">
        <v>73</v>
      </c>
      <c r="BR79" s="262"/>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1"/>
    </row>
    <row r="80" spans="1:131" s="242" customFormat="1" ht="26.25" customHeight="1" x14ac:dyDescent="0.15">
      <c r="A80" s="256">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0"/>
      <c r="BF80" s="260"/>
      <c r="BG80" s="260"/>
      <c r="BH80" s="260"/>
      <c r="BI80" s="260"/>
      <c r="BJ80" s="260"/>
      <c r="BK80" s="260"/>
      <c r="BL80" s="260"/>
      <c r="BM80" s="260"/>
      <c r="BN80" s="260"/>
      <c r="BO80" s="260"/>
      <c r="BP80" s="260"/>
      <c r="BQ80" s="257">
        <v>74</v>
      </c>
      <c r="BR80" s="262"/>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1"/>
    </row>
    <row r="81" spans="1:131" s="242" customFormat="1" ht="26.25" customHeight="1" x14ac:dyDescent="0.15">
      <c r="A81" s="256">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0"/>
      <c r="BF81" s="260"/>
      <c r="BG81" s="260"/>
      <c r="BH81" s="260"/>
      <c r="BI81" s="260"/>
      <c r="BJ81" s="260"/>
      <c r="BK81" s="260"/>
      <c r="BL81" s="260"/>
      <c r="BM81" s="260"/>
      <c r="BN81" s="260"/>
      <c r="BO81" s="260"/>
      <c r="BP81" s="260"/>
      <c r="BQ81" s="257">
        <v>75</v>
      </c>
      <c r="BR81" s="262"/>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1"/>
    </row>
    <row r="82" spans="1:131" s="242" customFormat="1" ht="26.25" customHeight="1" x14ac:dyDescent="0.15">
      <c r="A82" s="256">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0"/>
      <c r="BF82" s="260"/>
      <c r="BG82" s="260"/>
      <c r="BH82" s="260"/>
      <c r="BI82" s="260"/>
      <c r="BJ82" s="260"/>
      <c r="BK82" s="260"/>
      <c r="BL82" s="260"/>
      <c r="BM82" s="260"/>
      <c r="BN82" s="260"/>
      <c r="BO82" s="260"/>
      <c r="BP82" s="260"/>
      <c r="BQ82" s="257">
        <v>76</v>
      </c>
      <c r="BR82" s="262"/>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1"/>
    </row>
    <row r="83" spans="1:131" s="242" customFormat="1" ht="26.25" customHeight="1" x14ac:dyDescent="0.15">
      <c r="A83" s="256">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0"/>
      <c r="BF83" s="260"/>
      <c r="BG83" s="260"/>
      <c r="BH83" s="260"/>
      <c r="BI83" s="260"/>
      <c r="BJ83" s="260"/>
      <c r="BK83" s="260"/>
      <c r="BL83" s="260"/>
      <c r="BM83" s="260"/>
      <c r="BN83" s="260"/>
      <c r="BO83" s="260"/>
      <c r="BP83" s="260"/>
      <c r="BQ83" s="257">
        <v>77</v>
      </c>
      <c r="BR83" s="262"/>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1"/>
    </row>
    <row r="84" spans="1:131" s="242" customFormat="1" ht="26.25" customHeight="1" x14ac:dyDescent="0.15">
      <c r="A84" s="256">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0"/>
      <c r="BF84" s="260"/>
      <c r="BG84" s="260"/>
      <c r="BH84" s="260"/>
      <c r="BI84" s="260"/>
      <c r="BJ84" s="260"/>
      <c r="BK84" s="260"/>
      <c r="BL84" s="260"/>
      <c r="BM84" s="260"/>
      <c r="BN84" s="260"/>
      <c r="BO84" s="260"/>
      <c r="BP84" s="260"/>
      <c r="BQ84" s="257">
        <v>78</v>
      </c>
      <c r="BR84" s="262"/>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1"/>
    </row>
    <row r="85" spans="1:131" s="242" customFormat="1" ht="26.25" customHeight="1" x14ac:dyDescent="0.15">
      <c r="A85" s="256">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0"/>
      <c r="BF85" s="260"/>
      <c r="BG85" s="260"/>
      <c r="BH85" s="260"/>
      <c r="BI85" s="260"/>
      <c r="BJ85" s="260"/>
      <c r="BK85" s="260"/>
      <c r="BL85" s="260"/>
      <c r="BM85" s="260"/>
      <c r="BN85" s="260"/>
      <c r="BO85" s="260"/>
      <c r="BP85" s="260"/>
      <c r="BQ85" s="257">
        <v>79</v>
      </c>
      <c r="BR85" s="262"/>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1"/>
    </row>
    <row r="86" spans="1:131" s="242" customFormat="1" ht="26.25" customHeight="1" x14ac:dyDescent="0.15">
      <c r="A86" s="256">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0"/>
      <c r="BF86" s="260"/>
      <c r="BG86" s="260"/>
      <c r="BH86" s="260"/>
      <c r="BI86" s="260"/>
      <c r="BJ86" s="260"/>
      <c r="BK86" s="260"/>
      <c r="BL86" s="260"/>
      <c r="BM86" s="260"/>
      <c r="BN86" s="260"/>
      <c r="BO86" s="260"/>
      <c r="BP86" s="260"/>
      <c r="BQ86" s="257">
        <v>80</v>
      </c>
      <c r="BR86" s="262"/>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1"/>
    </row>
    <row r="87" spans="1:131" s="242" customFormat="1" ht="26.25" customHeight="1" x14ac:dyDescent="0.15">
      <c r="A87" s="264">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0"/>
      <c r="BF87" s="260"/>
      <c r="BG87" s="260"/>
      <c r="BH87" s="260"/>
      <c r="BI87" s="260"/>
      <c r="BJ87" s="260"/>
      <c r="BK87" s="260"/>
      <c r="BL87" s="260"/>
      <c r="BM87" s="260"/>
      <c r="BN87" s="260"/>
      <c r="BO87" s="260"/>
      <c r="BP87" s="260"/>
      <c r="BQ87" s="257">
        <v>81</v>
      </c>
      <c r="BR87" s="262"/>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1"/>
    </row>
    <row r="88" spans="1:131" s="242" customFormat="1" ht="26.25" customHeight="1" thickBot="1" x14ac:dyDescent="0.2">
      <c r="A88" s="259" t="s">
        <v>385</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57852</v>
      </c>
      <c r="AG88" s="1014"/>
      <c r="AH88" s="1014"/>
      <c r="AI88" s="1014"/>
      <c r="AJ88" s="1014"/>
      <c r="AK88" s="1018"/>
      <c r="AL88" s="1018"/>
      <c r="AM88" s="1018"/>
      <c r="AN88" s="1018"/>
      <c r="AO88" s="1018"/>
      <c r="AP88" s="1014">
        <v>138015</v>
      </c>
      <c r="AQ88" s="1014"/>
      <c r="AR88" s="1014"/>
      <c r="AS88" s="1014"/>
      <c r="AT88" s="1014"/>
      <c r="AU88" s="1014">
        <v>363</v>
      </c>
      <c r="AV88" s="1014"/>
      <c r="AW88" s="1014"/>
      <c r="AX88" s="1014"/>
      <c r="AY88" s="1014"/>
      <c r="AZ88" s="1015"/>
      <c r="BA88" s="1015"/>
      <c r="BB88" s="1015"/>
      <c r="BC88" s="1015"/>
      <c r="BD88" s="1016"/>
      <c r="BE88" s="260"/>
      <c r="BF88" s="260"/>
      <c r="BG88" s="260"/>
      <c r="BH88" s="260"/>
      <c r="BI88" s="260"/>
      <c r="BJ88" s="260"/>
      <c r="BK88" s="260"/>
      <c r="BL88" s="260"/>
      <c r="BM88" s="260"/>
      <c r="BN88" s="260"/>
      <c r="BO88" s="260"/>
      <c r="BP88" s="260"/>
      <c r="BQ88" s="257">
        <v>82</v>
      </c>
      <c r="BR88" s="262"/>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385</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418</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419</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1"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303</v>
      </c>
      <c r="AG109" s="949"/>
      <c r="AH109" s="949"/>
      <c r="AI109" s="949"/>
      <c r="AJ109" s="950"/>
      <c r="AK109" s="951" t="s">
        <v>302</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303</v>
      </c>
      <c r="BW109" s="949"/>
      <c r="BX109" s="949"/>
      <c r="BY109" s="949"/>
      <c r="BZ109" s="950"/>
      <c r="CA109" s="951" t="s">
        <v>302</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303</v>
      </c>
      <c r="DM109" s="949"/>
      <c r="DN109" s="949"/>
      <c r="DO109" s="949"/>
      <c r="DP109" s="950"/>
      <c r="DQ109" s="951" t="s">
        <v>302</v>
      </c>
      <c r="DR109" s="949"/>
      <c r="DS109" s="949"/>
      <c r="DT109" s="949"/>
      <c r="DU109" s="950"/>
      <c r="DV109" s="951" t="s">
        <v>424</v>
      </c>
      <c r="DW109" s="949"/>
      <c r="DX109" s="949"/>
      <c r="DY109" s="949"/>
      <c r="DZ109" s="980"/>
    </row>
    <row r="110" spans="1:131" s="241"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578169</v>
      </c>
      <c r="AB110" s="942"/>
      <c r="AC110" s="942"/>
      <c r="AD110" s="942"/>
      <c r="AE110" s="943"/>
      <c r="AF110" s="944">
        <v>561528</v>
      </c>
      <c r="AG110" s="942"/>
      <c r="AH110" s="942"/>
      <c r="AI110" s="942"/>
      <c r="AJ110" s="943"/>
      <c r="AK110" s="944">
        <v>544294</v>
      </c>
      <c r="AL110" s="942"/>
      <c r="AM110" s="942"/>
      <c r="AN110" s="942"/>
      <c r="AO110" s="943"/>
      <c r="AP110" s="945">
        <v>13.9</v>
      </c>
      <c r="AQ110" s="946"/>
      <c r="AR110" s="946"/>
      <c r="AS110" s="946"/>
      <c r="AT110" s="947"/>
      <c r="AU110" s="981" t="s">
        <v>69</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6154241</v>
      </c>
      <c r="BR110" s="889"/>
      <c r="BS110" s="889"/>
      <c r="BT110" s="889"/>
      <c r="BU110" s="889"/>
      <c r="BV110" s="889">
        <v>5942998</v>
      </c>
      <c r="BW110" s="889"/>
      <c r="BX110" s="889"/>
      <c r="BY110" s="889"/>
      <c r="BZ110" s="889"/>
      <c r="CA110" s="889">
        <v>5856881</v>
      </c>
      <c r="CB110" s="889"/>
      <c r="CC110" s="889"/>
      <c r="CD110" s="889"/>
      <c r="CE110" s="889"/>
      <c r="CF110" s="913">
        <v>149.30000000000001</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430</v>
      </c>
      <c r="DM110" s="889"/>
      <c r="DN110" s="889"/>
      <c r="DO110" s="889"/>
      <c r="DP110" s="889"/>
      <c r="DQ110" s="889" t="s">
        <v>430</v>
      </c>
      <c r="DR110" s="889"/>
      <c r="DS110" s="889"/>
      <c r="DT110" s="889"/>
      <c r="DU110" s="889"/>
      <c r="DV110" s="890" t="s">
        <v>430</v>
      </c>
      <c r="DW110" s="890"/>
      <c r="DX110" s="890"/>
      <c r="DY110" s="890"/>
      <c r="DZ110" s="891"/>
    </row>
    <row r="111" spans="1:131" s="241" customFormat="1" ht="26.25" customHeight="1" x14ac:dyDescent="0.15">
      <c r="A111" s="818" t="s">
        <v>431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432</v>
      </c>
      <c r="AG111" s="970"/>
      <c r="AH111" s="970"/>
      <c r="AI111" s="970"/>
      <c r="AJ111" s="971"/>
      <c r="AK111" s="972" t="s">
        <v>432</v>
      </c>
      <c r="AL111" s="970"/>
      <c r="AM111" s="970"/>
      <c r="AN111" s="970"/>
      <c r="AO111" s="971"/>
      <c r="AP111" s="973" t="s">
        <v>432</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t="s">
        <v>434</v>
      </c>
      <c r="BR111" s="861"/>
      <c r="BS111" s="861"/>
      <c r="BT111" s="861"/>
      <c r="BU111" s="861"/>
      <c r="BV111" s="861" t="s">
        <v>434</v>
      </c>
      <c r="BW111" s="861"/>
      <c r="BX111" s="861"/>
      <c r="BY111" s="861"/>
      <c r="BZ111" s="861"/>
      <c r="CA111" s="861" t="s">
        <v>434</v>
      </c>
      <c r="CB111" s="861"/>
      <c r="CC111" s="861"/>
      <c r="CD111" s="861"/>
      <c r="CE111" s="861"/>
      <c r="CF111" s="922" t="s">
        <v>434</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432</v>
      </c>
      <c r="DM111" s="861"/>
      <c r="DN111" s="861"/>
      <c r="DO111" s="861"/>
      <c r="DP111" s="861"/>
      <c r="DQ111" s="861" t="s">
        <v>434</v>
      </c>
      <c r="DR111" s="861"/>
      <c r="DS111" s="861"/>
      <c r="DT111" s="861"/>
      <c r="DU111" s="861"/>
      <c r="DV111" s="838" t="s">
        <v>434</v>
      </c>
      <c r="DW111" s="838"/>
      <c r="DX111" s="838"/>
      <c r="DY111" s="838"/>
      <c r="DZ111" s="839"/>
    </row>
    <row r="112" spans="1:131" s="241"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438</v>
      </c>
      <c r="AG112" s="824"/>
      <c r="AH112" s="824"/>
      <c r="AI112" s="824"/>
      <c r="AJ112" s="825"/>
      <c r="AK112" s="826" t="s">
        <v>430</v>
      </c>
      <c r="AL112" s="824"/>
      <c r="AM112" s="824"/>
      <c r="AN112" s="824"/>
      <c r="AO112" s="825"/>
      <c r="AP112" s="871" t="s">
        <v>438</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1260052</v>
      </c>
      <c r="BR112" s="861"/>
      <c r="BS112" s="861"/>
      <c r="BT112" s="861"/>
      <c r="BU112" s="861"/>
      <c r="BV112" s="861">
        <v>1284144</v>
      </c>
      <c r="BW112" s="861"/>
      <c r="BX112" s="861"/>
      <c r="BY112" s="861"/>
      <c r="BZ112" s="861"/>
      <c r="CA112" s="861">
        <v>805895</v>
      </c>
      <c r="CB112" s="861"/>
      <c r="CC112" s="861"/>
      <c r="CD112" s="861"/>
      <c r="CE112" s="861"/>
      <c r="CF112" s="922">
        <v>20.5</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430</v>
      </c>
      <c r="DM112" s="861"/>
      <c r="DN112" s="861"/>
      <c r="DO112" s="861"/>
      <c r="DP112" s="861"/>
      <c r="DQ112" s="861" t="s">
        <v>434</v>
      </c>
      <c r="DR112" s="861"/>
      <c r="DS112" s="861"/>
      <c r="DT112" s="861"/>
      <c r="DU112" s="861"/>
      <c r="DV112" s="838" t="s">
        <v>438</v>
      </c>
      <c r="DW112" s="838"/>
      <c r="DX112" s="838"/>
      <c r="DY112" s="838"/>
      <c r="DZ112" s="839"/>
    </row>
    <row r="113" spans="1:130" s="241"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148081</v>
      </c>
      <c r="AB113" s="970"/>
      <c r="AC113" s="970"/>
      <c r="AD113" s="970"/>
      <c r="AE113" s="971"/>
      <c r="AF113" s="972">
        <v>161689</v>
      </c>
      <c r="AG113" s="970"/>
      <c r="AH113" s="970"/>
      <c r="AI113" s="970"/>
      <c r="AJ113" s="971"/>
      <c r="AK113" s="972">
        <v>81384</v>
      </c>
      <c r="AL113" s="970"/>
      <c r="AM113" s="970"/>
      <c r="AN113" s="970"/>
      <c r="AO113" s="971"/>
      <c r="AP113" s="973">
        <v>2.1</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636673</v>
      </c>
      <c r="BR113" s="861"/>
      <c r="BS113" s="861"/>
      <c r="BT113" s="861"/>
      <c r="BU113" s="861"/>
      <c r="BV113" s="861">
        <v>495911</v>
      </c>
      <c r="BW113" s="861"/>
      <c r="BX113" s="861"/>
      <c r="BY113" s="861"/>
      <c r="BZ113" s="861"/>
      <c r="CA113" s="861">
        <v>682322</v>
      </c>
      <c r="CB113" s="861"/>
      <c r="CC113" s="861"/>
      <c r="CD113" s="861"/>
      <c r="CE113" s="861"/>
      <c r="CF113" s="922">
        <v>17.399999999999999</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438</v>
      </c>
      <c r="DR113" s="824"/>
      <c r="DS113" s="824"/>
      <c r="DT113" s="824"/>
      <c r="DU113" s="825"/>
      <c r="DV113" s="871" t="s">
        <v>125</v>
      </c>
      <c r="DW113" s="872"/>
      <c r="DX113" s="872"/>
      <c r="DY113" s="872"/>
      <c r="DZ113" s="873"/>
    </row>
    <row r="114" spans="1:130" s="241"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149958</v>
      </c>
      <c r="AB114" s="824"/>
      <c r="AC114" s="824"/>
      <c r="AD114" s="824"/>
      <c r="AE114" s="825"/>
      <c r="AF114" s="826">
        <v>149958</v>
      </c>
      <c r="AG114" s="824"/>
      <c r="AH114" s="824"/>
      <c r="AI114" s="824"/>
      <c r="AJ114" s="825"/>
      <c r="AK114" s="826">
        <v>184834</v>
      </c>
      <c r="AL114" s="824"/>
      <c r="AM114" s="824"/>
      <c r="AN114" s="824"/>
      <c r="AO114" s="825"/>
      <c r="AP114" s="871">
        <v>4.7</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1916227</v>
      </c>
      <c r="BR114" s="861"/>
      <c r="BS114" s="861"/>
      <c r="BT114" s="861"/>
      <c r="BU114" s="861"/>
      <c r="BV114" s="861">
        <v>1802678</v>
      </c>
      <c r="BW114" s="861"/>
      <c r="BX114" s="861"/>
      <c r="BY114" s="861"/>
      <c r="BZ114" s="861"/>
      <c r="CA114" s="861">
        <v>1618840</v>
      </c>
      <c r="CB114" s="861"/>
      <c r="CC114" s="861"/>
      <c r="CD114" s="861"/>
      <c r="CE114" s="861"/>
      <c r="CF114" s="922">
        <v>41.3</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438</v>
      </c>
      <c r="DM114" s="824"/>
      <c r="DN114" s="824"/>
      <c r="DO114" s="824"/>
      <c r="DP114" s="825"/>
      <c r="DQ114" s="826" t="s">
        <v>438</v>
      </c>
      <c r="DR114" s="824"/>
      <c r="DS114" s="824"/>
      <c r="DT114" s="824"/>
      <c r="DU114" s="825"/>
      <c r="DV114" s="871" t="s">
        <v>438</v>
      </c>
      <c r="DW114" s="872"/>
      <c r="DX114" s="872"/>
      <c r="DY114" s="872"/>
      <c r="DZ114" s="873"/>
    </row>
    <row r="115" spans="1:130" s="241"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438</v>
      </c>
      <c r="AG115" s="970"/>
      <c r="AH115" s="970"/>
      <c r="AI115" s="970"/>
      <c r="AJ115" s="971"/>
      <c r="AK115" s="972" t="s">
        <v>438</v>
      </c>
      <c r="AL115" s="970"/>
      <c r="AM115" s="970"/>
      <c r="AN115" s="970"/>
      <c r="AO115" s="971"/>
      <c r="AP115" s="973" t="s">
        <v>434</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434</v>
      </c>
      <c r="BR115" s="861"/>
      <c r="BS115" s="861"/>
      <c r="BT115" s="861"/>
      <c r="BU115" s="861"/>
      <c r="BV115" s="861" t="s">
        <v>438</v>
      </c>
      <c r="BW115" s="861"/>
      <c r="BX115" s="861"/>
      <c r="BY115" s="861"/>
      <c r="BZ115" s="861"/>
      <c r="CA115" s="861" t="s">
        <v>438</v>
      </c>
      <c r="CB115" s="861"/>
      <c r="CC115" s="861"/>
      <c r="CD115" s="861"/>
      <c r="CE115" s="861"/>
      <c r="CF115" s="922" t="s">
        <v>438</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438</v>
      </c>
      <c r="DM115" s="824"/>
      <c r="DN115" s="824"/>
      <c r="DO115" s="824"/>
      <c r="DP115" s="825"/>
      <c r="DQ115" s="826" t="s">
        <v>438</v>
      </c>
      <c r="DR115" s="824"/>
      <c r="DS115" s="824"/>
      <c r="DT115" s="824"/>
      <c r="DU115" s="825"/>
      <c r="DV115" s="871" t="s">
        <v>438</v>
      </c>
      <c r="DW115" s="872"/>
      <c r="DX115" s="872"/>
      <c r="DY115" s="872"/>
      <c r="DZ115" s="873"/>
    </row>
    <row r="116" spans="1:130" s="241"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438</v>
      </c>
      <c r="AG116" s="824"/>
      <c r="AH116" s="824"/>
      <c r="AI116" s="824"/>
      <c r="AJ116" s="825"/>
      <c r="AK116" s="826" t="s">
        <v>434</v>
      </c>
      <c r="AL116" s="824"/>
      <c r="AM116" s="824"/>
      <c r="AN116" s="824"/>
      <c r="AO116" s="825"/>
      <c r="AP116" s="871" t="s">
        <v>438</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125</v>
      </c>
      <c r="BR116" s="861"/>
      <c r="BS116" s="861"/>
      <c r="BT116" s="861"/>
      <c r="BU116" s="861"/>
      <c r="BV116" s="861" t="s">
        <v>438</v>
      </c>
      <c r="BW116" s="861"/>
      <c r="BX116" s="861"/>
      <c r="BY116" s="861"/>
      <c r="BZ116" s="861"/>
      <c r="CA116" s="861" t="s">
        <v>438</v>
      </c>
      <c r="CB116" s="861"/>
      <c r="CC116" s="861"/>
      <c r="CD116" s="861"/>
      <c r="CE116" s="861"/>
      <c r="CF116" s="922" t="s">
        <v>438</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438</v>
      </c>
      <c r="DR116" s="824"/>
      <c r="DS116" s="824"/>
      <c r="DT116" s="824"/>
      <c r="DU116" s="825"/>
      <c r="DV116" s="871" t="s">
        <v>434</v>
      </c>
      <c r="DW116" s="872"/>
      <c r="DX116" s="872"/>
      <c r="DY116" s="872"/>
      <c r="DZ116" s="873"/>
    </row>
    <row r="117" spans="1:130" s="241"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876208</v>
      </c>
      <c r="AB117" s="956"/>
      <c r="AC117" s="956"/>
      <c r="AD117" s="956"/>
      <c r="AE117" s="957"/>
      <c r="AF117" s="958">
        <v>873175</v>
      </c>
      <c r="AG117" s="956"/>
      <c r="AH117" s="956"/>
      <c r="AI117" s="956"/>
      <c r="AJ117" s="957"/>
      <c r="AK117" s="958">
        <v>810512</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434</v>
      </c>
      <c r="BR117" s="861"/>
      <c r="BS117" s="861"/>
      <c r="BT117" s="861"/>
      <c r="BU117" s="861"/>
      <c r="BV117" s="861" t="s">
        <v>455</v>
      </c>
      <c r="BW117" s="861"/>
      <c r="BX117" s="861"/>
      <c r="BY117" s="861"/>
      <c r="BZ117" s="861"/>
      <c r="CA117" s="861" t="s">
        <v>456</v>
      </c>
      <c r="CB117" s="861"/>
      <c r="CC117" s="861"/>
      <c r="CD117" s="861"/>
      <c r="CE117" s="861"/>
      <c r="CF117" s="922" t="s">
        <v>457</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456</v>
      </c>
      <c r="DH117" s="824"/>
      <c r="DI117" s="824"/>
      <c r="DJ117" s="824"/>
      <c r="DK117" s="825"/>
      <c r="DL117" s="826" t="s">
        <v>434</v>
      </c>
      <c r="DM117" s="824"/>
      <c r="DN117" s="824"/>
      <c r="DO117" s="824"/>
      <c r="DP117" s="825"/>
      <c r="DQ117" s="826" t="s">
        <v>459</v>
      </c>
      <c r="DR117" s="824"/>
      <c r="DS117" s="824"/>
      <c r="DT117" s="824"/>
      <c r="DU117" s="825"/>
      <c r="DV117" s="871" t="s">
        <v>457</v>
      </c>
      <c r="DW117" s="872"/>
      <c r="DX117" s="872"/>
      <c r="DY117" s="872"/>
      <c r="DZ117" s="873"/>
    </row>
    <row r="118" spans="1:130" s="241"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303</v>
      </c>
      <c r="AG118" s="949"/>
      <c r="AH118" s="949"/>
      <c r="AI118" s="949"/>
      <c r="AJ118" s="950"/>
      <c r="AK118" s="951" t="s">
        <v>302</v>
      </c>
      <c r="AL118" s="949"/>
      <c r="AM118" s="949"/>
      <c r="AN118" s="949"/>
      <c r="AO118" s="950"/>
      <c r="AP118" s="952" t="s">
        <v>424</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457</v>
      </c>
      <c r="BR118" s="892"/>
      <c r="BS118" s="892"/>
      <c r="BT118" s="892"/>
      <c r="BU118" s="892"/>
      <c r="BV118" s="892" t="s">
        <v>457</v>
      </c>
      <c r="BW118" s="892"/>
      <c r="BX118" s="892"/>
      <c r="BY118" s="892"/>
      <c r="BZ118" s="892"/>
      <c r="CA118" s="892" t="s">
        <v>456</v>
      </c>
      <c r="CB118" s="892"/>
      <c r="CC118" s="892"/>
      <c r="CD118" s="892"/>
      <c r="CE118" s="892"/>
      <c r="CF118" s="922" t="s">
        <v>459</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457</v>
      </c>
      <c r="DH118" s="824"/>
      <c r="DI118" s="824"/>
      <c r="DJ118" s="824"/>
      <c r="DK118" s="825"/>
      <c r="DL118" s="826" t="s">
        <v>455</v>
      </c>
      <c r="DM118" s="824"/>
      <c r="DN118" s="824"/>
      <c r="DO118" s="824"/>
      <c r="DP118" s="825"/>
      <c r="DQ118" s="826" t="s">
        <v>434</v>
      </c>
      <c r="DR118" s="824"/>
      <c r="DS118" s="824"/>
      <c r="DT118" s="824"/>
      <c r="DU118" s="825"/>
      <c r="DV118" s="871" t="s">
        <v>457</v>
      </c>
      <c r="DW118" s="872"/>
      <c r="DX118" s="872"/>
      <c r="DY118" s="872"/>
      <c r="DZ118" s="873"/>
    </row>
    <row r="119" spans="1:130" s="241"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432</v>
      </c>
      <c r="AB119" s="942"/>
      <c r="AC119" s="942"/>
      <c r="AD119" s="942"/>
      <c r="AE119" s="943"/>
      <c r="AF119" s="944" t="s">
        <v>457</v>
      </c>
      <c r="AG119" s="942"/>
      <c r="AH119" s="942"/>
      <c r="AI119" s="942"/>
      <c r="AJ119" s="943"/>
      <c r="AK119" s="944" t="s">
        <v>434</v>
      </c>
      <c r="AL119" s="942"/>
      <c r="AM119" s="942"/>
      <c r="AN119" s="942"/>
      <c r="AO119" s="943"/>
      <c r="AP119" s="945" t="s">
        <v>455</v>
      </c>
      <c r="AQ119" s="946"/>
      <c r="AR119" s="946"/>
      <c r="AS119" s="946"/>
      <c r="AT119" s="947"/>
      <c r="AU119" s="985"/>
      <c r="AV119" s="986"/>
      <c r="AW119" s="986"/>
      <c r="AX119" s="986"/>
      <c r="AY119" s="986"/>
      <c r="AZ119" s="272" t="s">
        <v>184</v>
      </c>
      <c r="BA119" s="272"/>
      <c r="BB119" s="272"/>
      <c r="BC119" s="272"/>
      <c r="BD119" s="272"/>
      <c r="BE119" s="272"/>
      <c r="BF119" s="272"/>
      <c r="BG119" s="272"/>
      <c r="BH119" s="272"/>
      <c r="BI119" s="272"/>
      <c r="BJ119" s="272"/>
      <c r="BK119" s="272"/>
      <c r="BL119" s="272"/>
      <c r="BM119" s="272"/>
      <c r="BN119" s="272"/>
      <c r="BO119" s="924" t="s">
        <v>462</v>
      </c>
      <c r="BP119" s="925"/>
      <c r="BQ119" s="929">
        <v>9967193</v>
      </c>
      <c r="BR119" s="892"/>
      <c r="BS119" s="892"/>
      <c r="BT119" s="892"/>
      <c r="BU119" s="892"/>
      <c r="BV119" s="892">
        <v>9525731</v>
      </c>
      <c r="BW119" s="892"/>
      <c r="BX119" s="892"/>
      <c r="BY119" s="892"/>
      <c r="BZ119" s="892"/>
      <c r="CA119" s="892">
        <v>8963938</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457</v>
      </c>
      <c r="DH119" s="807"/>
      <c r="DI119" s="807"/>
      <c r="DJ119" s="807"/>
      <c r="DK119" s="808"/>
      <c r="DL119" s="809" t="s">
        <v>464</v>
      </c>
      <c r="DM119" s="807"/>
      <c r="DN119" s="807"/>
      <c r="DO119" s="807"/>
      <c r="DP119" s="808"/>
      <c r="DQ119" s="809" t="s">
        <v>456</v>
      </c>
      <c r="DR119" s="807"/>
      <c r="DS119" s="807"/>
      <c r="DT119" s="807"/>
      <c r="DU119" s="808"/>
      <c r="DV119" s="895" t="s">
        <v>432</v>
      </c>
      <c r="DW119" s="896"/>
      <c r="DX119" s="896"/>
      <c r="DY119" s="896"/>
      <c r="DZ119" s="897"/>
    </row>
    <row r="120" spans="1:130" s="241"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455</v>
      </c>
      <c r="AB120" s="824"/>
      <c r="AC120" s="824"/>
      <c r="AD120" s="824"/>
      <c r="AE120" s="825"/>
      <c r="AF120" s="826" t="s">
        <v>432</v>
      </c>
      <c r="AG120" s="824"/>
      <c r="AH120" s="824"/>
      <c r="AI120" s="824"/>
      <c r="AJ120" s="825"/>
      <c r="AK120" s="826" t="s">
        <v>432</v>
      </c>
      <c r="AL120" s="824"/>
      <c r="AM120" s="824"/>
      <c r="AN120" s="824"/>
      <c r="AO120" s="825"/>
      <c r="AP120" s="871" t="s">
        <v>457</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3646712</v>
      </c>
      <c r="BR120" s="889"/>
      <c r="BS120" s="889"/>
      <c r="BT120" s="889"/>
      <c r="BU120" s="889"/>
      <c r="BV120" s="889">
        <v>3196785</v>
      </c>
      <c r="BW120" s="889"/>
      <c r="BX120" s="889"/>
      <c r="BY120" s="889"/>
      <c r="BZ120" s="889"/>
      <c r="CA120" s="889">
        <v>3045512</v>
      </c>
      <c r="CB120" s="889"/>
      <c r="CC120" s="889"/>
      <c r="CD120" s="889"/>
      <c r="CE120" s="889"/>
      <c r="CF120" s="913">
        <v>77.7</v>
      </c>
      <c r="CG120" s="914"/>
      <c r="CH120" s="914"/>
      <c r="CI120" s="914"/>
      <c r="CJ120" s="914"/>
      <c r="CK120" s="915" t="s">
        <v>467</v>
      </c>
      <c r="CL120" s="899"/>
      <c r="CM120" s="899"/>
      <c r="CN120" s="899"/>
      <c r="CO120" s="900"/>
      <c r="CP120" s="919" t="s">
        <v>402</v>
      </c>
      <c r="CQ120" s="920"/>
      <c r="CR120" s="920"/>
      <c r="CS120" s="920"/>
      <c r="CT120" s="920"/>
      <c r="CU120" s="920"/>
      <c r="CV120" s="920"/>
      <c r="CW120" s="920"/>
      <c r="CX120" s="920"/>
      <c r="CY120" s="920"/>
      <c r="CZ120" s="920"/>
      <c r="DA120" s="920"/>
      <c r="DB120" s="920"/>
      <c r="DC120" s="920"/>
      <c r="DD120" s="920"/>
      <c r="DE120" s="920"/>
      <c r="DF120" s="921"/>
      <c r="DG120" s="908">
        <v>872788</v>
      </c>
      <c r="DH120" s="889"/>
      <c r="DI120" s="889"/>
      <c r="DJ120" s="889"/>
      <c r="DK120" s="889"/>
      <c r="DL120" s="889">
        <v>903684</v>
      </c>
      <c r="DM120" s="889"/>
      <c r="DN120" s="889"/>
      <c r="DO120" s="889"/>
      <c r="DP120" s="889"/>
      <c r="DQ120" s="889">
        <v>805895</v>
      </c>
      <c r="DR120" s="889"/>
      <c r="DS120" s="889"/>
      <c r="DT120" s="889"/>
      <c r="DU120" s="889"/>
      <c r="DV120" s="890">
        <v>20.5</v>
      </c>
      <c r="DW120" s="890"/>
      <c r="DX120" s="890"/>
      <c r="DY120" s="890"/>
      <c r="DZ120" s="891"/>
    </row>
    <row r="121" spans="1:130" s="241"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434</v>
      </c>
      <c r="AB121" s="824"/>
      <c r="AC121" s="824"/>
      <c r="AD121" s="824"/>
      <c r="AE121" s="825"/>
      <c r="AF121" s="826" t="s">
        <v>459</v>
      </c>
      <c r="AG121" s="824"/>
      <c r="AH121" s="824"/>
      <c r="AI121" s="824"/>
      <c r="AJ121" s="825"/>
      <c r="AK121" s="826" t="s">
        <v>434</v>
      </c>
      <c r="AL121" s="824"/>
      <c r="AM121" s="824"/>
      <c r="AN121" s="824"/>
      <c r="AO121" s="825"/>
      <c r="AP121" s="871" t="s">
        <v>455</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t="s">
        <v>434</v>
      </c>
      <c r="BR121" s="861"/>
      <c r="BS121" s="861"/>
      <c r="BT121" s="861"/>
      <c r="BU121" s="861"/>
      <c r="BV121" s="861" t="s">
        <v>455</v>
      </c>
      <c r="BW121" s="861"/>
      <c r="BX121" s="861"/>
      <c r="BY121" s="861"/>
      <c r="BZ121" s="861"/>
      <c r="CA121" s="861" t="s">
        <v>456</v>
      </c>
      <c r="CB121" s="861"/>
      <c r="CC121" s="861"/>
      <c r="CD121" s="861"/>
      <c r="CE121" s="861"/>
      <c r="CF121" s="922" t="s">
        <v>464</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t="s">
        <v>459</v>
      </c>
      <c r="DH121" s="861"/>
      <c r="DI121" s="861"/>
      <c r="DJ121" s="861"/>
      <c r="DK121" s="861"/>
      <c r="DL121" s="861" t="s">
        <v>432</v>
      </c>
      <c r="DM121" s="861"/>
      <c r="DN121" s="861"/>
      <c r="DO121" s="861"/>
      <c r="DP121" s="861"/>
      <c r="DQ121" s="861" t="s">
        <v>456</v>
      </c>
      <c r="DR121" s="861"/>
      <c r="DS121" s="861"/>
      <c r="DT121" s="861"/>
      <c r="DU121" s="861"/>
      <c r="DV121" s="838" t="s">
        <v>434</v>
      </c>
      <c r="DW121" s="838"/>
      <c r="DX121" s="838"/>
      <c r="DY121" s="838"/>
      <c r="DZ121" s="839"/>
    </row>
    <row r="122" spans="1:130" s="241"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457</v>
      </c>
      <c r="AG122" s="824"/>
      <c r="AH122" s="824"/>
      <c r="AI122" s="824"/>
      <c r="AJ122" s="825"/>
      <c r="AK122" s="826" t="s">
        <v>434</v>
      </c>
      <c r="AL122" s="824"/>
      <c r="AM122" s="824"/>
      <c r="AN122" s="824"/>
      <c r="AO122" s="825"/>
      <c r="AP122" s="871" t="s">
        <v>456</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6551579</v>
      </c>
      <c r="BR122" s="892"/>
      <c r="BS122" s="892"/>
      <c r="BT122" s="892"/>
      <c r="BU122" s="892"/>
      <c r="BV122" s="892">
        <v>6334652</v>
      </c>
      <c r="BW122" s="892"/>
      <c r="BX122" s="892"/>
      <c r="BY122" s="892"/>
      <c r="BZ122" s="892"/>
      <c r="CA122" s="892">
        <v>6136657</v>
      </c>
      <c r="CB122" s="892"/>
      <c r="CC122" s="892"/>
      <c r="CD122" s="892"/>
      <c r="CE122" s="892"/>
      <c r="CF122" s="893">
        <v>156.5</v>
      </c>
      <c r="CG122" s="894"/>
      <c r="CH122" s="894"/>
      <c r="CI122" s="894"/>
      <c r="CJ122" s="894"/>
      <c r="CK122" s="916"/>
      <c r="CL122" s="902"/>
      <c r="CM122" s="902"/>
      <c r="CN122" s="902"/>
      <c r="CO122" s="903"/>
      <c r="CP122" s="882" t="s">
        <v>401</v>
      </c>
      <c r="CQ122" s="883"/>
      <c r="CR122" s="883"/>
      <c r="CS122" s="883"/>
      <c r="CT122" s="883"/>
      <c r="CU122" s="883"/>
      <c r="CV122" s="883"/>
      <c r="CW122" s="883"/>
      <c r="CX122" s="883"/>
      <c r="CY122" s="883"/>
      <c r="CZ122" s="883"/>
      <c r="DA122" s="883"/>
      <c r="DB122" s="883"/>
      <c r="DC122" s="883"/>
      <c r="DD122" s="883"/>
      <c r="DE122" s="883"/>
      <c r="DF122" s="884"/>
      <c r="DG122" s="860" t="s">
        <v>457</v>
      </c>
      <c r="DH122" s="861"/>
      <c r="DI122" s="861"/>
      <c r="DJ122" s="861"/>
      <c r="DK122" s="861"/>
      <c r="DL122" s="861" t="s">
        <v>457</v>
      </c>
      <c r="DM122" s="861"/>
      <c r="DN122" s="861"/>
      <c r="DO122" s="861"/>
      <c r="DP122" s="861"/>
      <c r="DQ122" s="861" t="s">
        <v>457</v>
      </c>
      <c r="DR122" s="861"/>
      <c r="DS122" s="861"/>
      <c r="DT122" s="861"/>
      <c r="DU122" s="861"/>
      <c r="DV122" s="838" t="s">
        <v>457</v>
      </c>
      <c r="DW122" s="838"/>
      <c r="DX122" s="838"/>
      <c r="DY122" s="838"/>
      <c r="DZ122" s="839"/>
    </row>
    <row r="123" spans="1:130" s="241"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434</v>
      </c>
      <c r="AB123" s="824"/>
      <c r="AC123" s="824"/>
      <c r="AD123" s="824"/>
      <c r="AE123" s="825"/>
      <c r="AF123" s="826" t="s">
        <v>457</v>
      </c>
      <c r="AG123" s="824"/>
      <c r="AH123" s="824"/>
      <c r="AI123" s="824"/>
      <c r="AJ123" s="825"/>
      <c r="AK123" s="826" t="s">
        <v>434</v>
      </c>
      <c r="AL123" s="824"/>
      <c r="AM123" s="824"/>
      <c r="AN123" s="824"/>
      <c r="AO123" s="825"/>
      <c r="AP123" s="871" t="s">
        <v>457</v>
      </c>
      <c r="AQ123" s="872"/>
      <c r="AR123" s="872"/>
      <c r="AS123" s="872"/>
      <c r="AT123" s="873"/>
      <c r="AU123" s="936"/>
      <c r="AV123" s="937"/>
      <c r="AW123" s="937"/>
      <c r="AX123" s="937"/>
      <c r="AY123" s="937"/>
      <c r="AZ123" s="272" t="s">
        <v>184</v>
      </c>
      <c r="BA123" s="272"/>
      <c r="BB123" s="272"/>
      <c r="BC123" s="272"/>
      <c r="BD123" s="272"/>
      <c r="BE123" s="272"/>
      <c r="BF123" s="272"/>
      <c r="BG123" s="272"/>
      <c r="BH123" s="272"/>
      <c r="BI123" s="272"/>
      <c r="BJ123" s="272"/>
      <c r="BK123" s="272"/>
      <c r="BL123" s="272"/>
      <c r="BM123" s="272"/>
      <c r="BN123" s="272"/>
      <c r="BO123" s="924" t="s">
        <v>472</v>
      </c>
      <c r="BP123" s="925"/>
      <c r="BQ123" s="879">
        <v>10198291</v>
      </c>
      <c r="BR123" s="880"/>
      <c r="BS123" s="880"/>
      <c r="BT123" s="880"/>
      <c r="BU123" s="880"/>
      <c r="BV123" s="880">
        <v>9531437</v>
      </c>
      <c r="BW123" s="880"/>
      <c r="BX123" s="880"/>
      <c r="BY123" s="880"/>
      <c r="BZ123" s="880"/>
      <c r="CA123" s="880">
        <v>9182169</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456</v>
      </c>
      <c r="DH123" s="824"/>
      <c r="DI123" s="824"/>
      <c r="DJ123" s="824"/>
      <c r="DK123" s="825"/>
      <c r="DL123" s="826" t="s">
        <v>432</v>
      </c>
      <c r="DM123" s="824"/>
      <c r="DN123" s="824"/>
      <c r="DO123" s="824"/>
      <c r="DP123" s="825"/>
      <c r="DQ123" s="826" t="s">
        <v>457</v>
      </c>
      <c r="DR123" s="824"/>
      <c r="DS123" s="824"/>
      <c r="DT123" s="824"/>
      <c r="DU123" s="825"/>
      <c r="DV123" s="871" t="s">
        <v>434</v>
      </c>
      <c r="DW123" s="872"/>
      <c r="DX123" s="872"/>
      <c r="DY123" s="872"/>
      <c r="DZ123" s="873"/>
    </row>
    <row r="124" spans="1:130" s="241"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457</v>
      </c>
      <c r="AB124" s="824"/>
      <c r="AC124" s="824"/>
      <c r="AD124" s="824"/>
      <c r="AE124" s="825"/>
      <c r="AF124" s="826" t="s">
        <v>434</v>
      </c>
      <c r="AG124" s="824"/>
      <c r="AH124" s="824"/>
      <c r="AI124" s="824"/>
      <c r="AJ124" s="825"/>
      <c r="AK124" s="826" t="s">
        <v>434</v>
      </c>
      <c r="AL124" s="824"/>
      <c r="AM124" s="824"/>
      <c r="AN124" s="824"/>
      <c r="AO124" s="825"/>
      <c r="AP124" s="871" t="s">
        <v>459</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434</v>
      </c>
      <c r="BR124" s="878"/>
      <c r="BS124" s="878"/>
      <c r="BT124" s="878"/>
      <c r="BU124" s="878"/>
      <c r="BV124" s="878" t="s">
        <v>456</v>
      </c>
      <c r="BW124" s="878"/>
      <c r="BX124" s="878"/>
      <c r="BY124" s="878"/>
      <c r="BZ124" s="878"/>
      <c r="CA124" s="878" t="s">
        <v>434</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387264</v>
      </c>
      <c r="DH124" s="807"/>
      <c r="DI124" s="807"/>
      <c r="DJ124" s="807"/>
      <c r="DK124" s="808"/>
      <c r="DL124" s="809">
        <v>380460</v>
      </c>
      <c r="DM124" s="807"/>
      <c r="DN124" s="807"/>
      <c r="DO124" s="807"/>
      <c r="DP124" s="808"/>
      <c r="DQ124" s="809" t="s">
        <v>432</v>
      </c>
      <c r="DR124" s="807"/>
      <c r="DS124" s="807"/>
      <c r="DT124" s="807"/>
      <c r="DU124" s="808"/>
      <c r="DV124" s="895" t="s">
        <v>432</v>
      </c>
      <c r="DW124" s="896"/>
      <c r="DX124" s="896"/>
      <c r="DY124" s="896"/>
      <c r="DZ124" s="897"/>
    </row>
    <row r="125" spans="1:130" s="241"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432</v>
      </c>
      <c r="AB125" s="824"/>
      <c r="AC125" s="824"/>
      <c r="AD125" s="824"/>
      <c r="AE125" s="825"/>
      <c r="AF125" s="826" t="s">
        <v>457</v>
      </c>
      <c r="AG125" s="824"/>
      <c r="AH125" s="824"/>
      <c r="AI125" s="824"/>
      <c r="AJ125" s="825"/>
      <c r="AK125" s="826" t="s">
        <v>459</v>
      </c>
      <c r="AL125" s="824"/>
      <c r="AM125" s="824"/>
      <c r="AN125" s="824"/>
      <c r="AO125" s="825"/>
      <c r="AP125" s="871" t="s">
        <v>434</v>
      </c>
      <c r="AQ125" s="872"/>
      <c r="AR125" s="872"/>
      <c r="AS125" s="872"/>
      <c r="AT125" s="873"/>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434</v>
      </c>
      <c r="DH125" s="889"/>
      <c r="DI125" s="889"/>
      <c r="DJ125" s="889"/>
      <c r="DK125" s="889"/>
      <c r="DL125" s="889" t="s">
        <v>432</v>
      </c>
      <c r="DM125" s="889"/>
      <c r="DN125" s="889"/>
      <c r="DO125" s="889"/>
      <c r="DP125" s="889"/>
      <c r="DQ125" s="889" t="s">
        <v>457</v>
      </c>
      <c r="DR125" s="889"/>
      <c r="DS125" s="889"/>
      <c r="DT125" s="889"/>
      <c r="DU125" s="889"/>
      <c r="DV125" s="890" t="s">
        <v>434</v>
      </c>
      <c r="DW125" s="890"/>
      <c r="DX125" s="890"/>
      <c r="DY125" s="890"/>
      <c r="DZ125" s="891"/>
    </row>
    <row r="126" spans="1:130" s="241"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434</v>
      </c>
      <c r="AB126" s="824"/>
      <c r="AC126" s="824"/>
      <c r="AD126" s="824"/>
      <c r="AE126" s="825"/>
      <c r="AF126" s="826" t="s">
        <v>457</v>
      </c>
      <c r="AG126" s="824"/>
      <c r="AH126" s="824"/>
      <c r="AI126" s="824"/>
      <c r="AJ126" s="825"/>
      <c r="AK126" s="826" t="s">
        <v>432</v>
      </c>
      <c r="AL126" s="824"/>
      <c r="AM126" s="824"/>
      <c r="AN126" s="824"/>
      <c r="AO126" s="825"/>
      <c r="AP126" s="871" t="s">
        <v>432</v>
      </c>
      <c r="AQ126" s="872"/>
      <c r="AR126" s="872"/>
      <c r="AS126" s="872"/>
      <c r="AT126" s="873"/>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457</v>
      </c>
      <c r="DH126" s="861"/>
      <c r="DI126" s="861"/>
      <c r="DJ126" s="861"/>
      <c r="DK126" s="861"/>
      <c r="DL126" s="861" t="s">
        <v>459</v>
      </c>
      <c r="DM126" s="861"/>
      <c r="DN126" s="861"/>
      <c r="DO126" s="861"/>
      <c r="DP126" s="861"/>
      <c r="DQ126" s="861" t="s">
        <v>432</v>
      </c>
      <c r="DR126" s="861"/>
      <c r="DS126" s="861"/>
      <c r="DT126" s="861"/>
      <c r="DU126" s="861"/>
      <c r="DV126" s="838" t="s">
        <v>432</v>
      </c>
      <c r="DW126" s="838"/>
      <c r="DX126" s="838"/>
      <c r="DY126" s="838"/>
      <c r="DZ126" s="839"/>
    </row>
    <row r="127" spans="1:130" s="241"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434</v>
      </c>
      <c r="AB127" s="824"/>
      <c r="AC127" s="824"/>
      <c r="AD127" s="824"/>
      <c r="AE127" s="825"/>
      <c r="AF127" s="826" t="s">
        <v>434</v>
      </c>
      <c r="AG127" s="824"/>
      <c r="AH127" s="824"/>
      <c r="AI127" s="824"/>
      <c r="AJ127" s="825"/>
      <c r="AK127" s="826" t="s">
        <v>432</v>
      </c>
      <c r="AL127" s="824"/>
      <c r="AM127" s="824"/>
      <c r="AN127" s="824"/>
      <c r="AO127" s="825"/>
      <c r="AP127" s="871" t="s">
        <v>457</v>
      </c>
      <c r="AQ127" s="872"/>
      <c r="AR127" s="872"/>
      <c r="AS127" s="872"/>
      <c r="AT127" s="873"/>
      <c r="AU127" s="277"/>
      <c r="AV127" s="277"/>
      <c r="AW127" s="277"/>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77"/>
      <c r="CB127" s="277"/>
      <c r="CC127" s="277"/>
      <c r="CD127" s="278"/>
      <c r="CE127" s="278"/>
      <c r="CF127" s="278"/>
      <c r="CG127" s="275"/>
      <c r="CH127" s="275"/>
      <c r="CI127" s="275"/>
      <c r="CJ127" s="276"/>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432</v>
      </c>
      <c r="DH127" s="861"/>
      <c r="DI127" s="861"/>
      <c r="DJ127" s="861"/>
      <c r="DK127" s="861"/>
      <c r="DL127" s="861" t="s">
        <v>457</v>
      </c>
      <c r="DM127" s="861"/>
      <c r="DN127" s="861"/>
      <c r="DO127" s="861"/>
      <c r="DP127" s="861"/>
      <c r="DQ127" s="861" t="s">
        <v>457</v>
      </c>
      <c r="DR127" s="861"/>
      <c r="DS127" s="861"/>
      <c r="DT127" s="861"/>
      <c r="DU127" s="861"/>
      <c r="DV127" s="838" t="s">
        <v>457</v>
      </c>
      <c r="DW127" s="838"/>
      <c r="DX127" s="838"/>
      <c r="DY127" s="838"/>
      <c r="DZ127" s="839"/>
    </row>
    <row r="128" spans="1:130" s="241"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t="s">
        <v>432</v>
      </c>
      <c r="AB128" s="845"/>
      <c r="AC128" s="845"/>
      <c r="AD128" s="845"/>
      <c r="AE128" s="846"/>
      <c r="AF128" s="847" t="s">
        <v>459</v>
      </c>
      <c r="AG128" s="845"/>
      <c r="AH128" s="845"/>
      <c r="AI128" s="845"/>
      <c r="AJ128" s="846"/>
      <c r="AK128" s="847" t="s">
        <v>459</v>
      </c>
      <c r="AL128" s="845"/>
      <c r="AM128" s="845"/>
      <c r="AN128" s="845"/>
      <c r="AO128" s="846"/>
      <c r="AP128" s="848"/>
      <c r="AQ128" s="849"/>
      <c r="AR128" s="849"/>
      <c r="AS128" s="849"/>
      <c r="AT128" s="850"/>
      <c r="AU128" s="277"/>
      <c r="AV128" s="277"/>
      <c r="AW128" s="277"/>
      <c r="AX128" s="851" t="s">
        <v>487</v>
      </c>
      <c r="AY128" s="852"/>
      <c r="AZ128" s="852"/>
      <c r="BA128" s="852"/>
      <c r="BB128" s="852"/>
      <c r="BC128" s="852"/>
      <c r="BD128" s="852"/>
      <c r="BE128" s="853"/>
      <c r="BF128" s="830" t="s">
        <v>457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78"/>
      <c r="CB128" s="278"/>
      <c r="CC128" s="278"/>
      <c r="CD128" s="278"/>
      <c r="CE128" s="278"/>
      <c r="CF128" s="278"/>
      <c r="CG128" s="275"/>
      <c r="CH128" s="275"/>
      <c r="CI128" s="275"/>
      <c r="CJ128" s="276"/>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457</v>
      </c>
      <c r="DH128" s="835"/>
      <c r="DI128" s="835"/>
      <c r="DJ128" s="835"/>
      <c r="DK128" s="835"/>
      <c r="DL128" s="835" t="s">
        <v>432</v>
      </c>
      <c r="DM128" s="835"/>
      <c r="DN128" s="835"/>
      <c r="DO128" s="835"/>
      <c r="DP128" s="835"/>
      <c r="DQ128" s="835" t="s">
        <v>457</v>
      </c>
      <c r="DR128" s="835"/>
      <c r="DS128" s="835"/>
      <c r="DT128" s="835"/>
      <c r="DU128" s="835"/>
      <c r="DV128" s="836" t="s">
        <v>434</v>
      </c>
      <c r="DW128" s="836"/>
      <c r="DX128" s="836"/>
      <c r="DY128" s="836"/>
      <c r="DZ128" s="837"/>
    </row>
    <row r="129" spans="1:131" s="241" customFormat="1" ht="26.25" customHeight="1" x14ac:dyDescent="0.15">
      <c r="A129" s="818" t="s">
        <v>103</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4530466</v>
      </c>
      <c r="AB129" s="824"/>
      <c r="AC129" s="824"/>
      <c r="AD129" s="824"/>
      <c r="AE129" s="825"/>
      <c r="AF129" s="826">
        <v>4522321</v>
      </c>
      <c r="AG129" s="824"/>
      <c r="AH129" s="824"/>
      <c r="AI129" s="824"/>
      <c r="AJ129" s="825"/>
      <c r="AK129" s="826">
        <v>4517998</v>
      </c>
      <c r="AL129" s="824"/>
      <c r="AM129" s="824"/>
      <c r="AN129" s="824"/>
      <c r="AO129" s="825"/>
      <c r="AP129" s="827"/>
      <c r="AQ129" s="828"/>
      <c r="AR129" s="828"/>
      <c r="AS129" s="828"/>
      <c r="AT129" s="829"/>
      <c r="AU129" s="279"/>
      <c r="AV129" s="279"/>
      <c r="AW129" s="279"/>
      <c r="AX129" s="793" t="s">
        <v>490</v>
      </c>
      <c r="AY129" s="794"/>
      <c r="AZ129" s="794"/>
      <c r="BA129" s="794"/>
      <c r="BB129" s="794"/>
      <c r="BC129" s="794"/>
      <c r="BD129" s="794"/>
      <c r="BE129" s="795"/>
      <c r="BF129" s="813" t="s">
        <v>457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594078</v>
      </c>
      <c r="AB130" s="824"/>
      <c r="AC130" s="824"/>
      <c r="AD130" s="824"/>
      <c r="AE130" s="825"/>
      <c r="AF130" s="826">
        <v>600033</v>
      </c>
      <c r="AG130" s="824"/>
      <c r="AH130" s="824"/>
      <c r="AI130" s="824"/>
      <c r="AJ130" s="825"/>
      <c r="AK130" s="826">
        <v>595958</v>
      </c>
      <c r="AL130" s="824"/>
      <c r="AM130" s="824"/>
      <c r="AN130" s="824"/>
      <c r="AO130" s="825"/>
      <c r="AP130" s="827"/>
      <c r="AQ130" s="828"/>
      <c r="AR130" s="828"/>
      <c r="AS130" s="828"/>
      <c r="AT130" s="829"/>
      <c r="AU130" s="279"/>
      <c r="AV130" s="279"/>
      <c r="AW130" s="279"/>
      <c r="AX130" s="793" t="s">
        <v>493</v>
      </c>
      <c r="AY130" s="794"/>
      <c r="AZ130" s="794"/>
      <c r="BA130" s="794"/>
      <c r="BB130" s="794"/>
      <c r="BC130" s="794"/>
      <c r="BD130" s="794"/>
      <c r="BE130" s="795"/>
      <c r="BF130" s="796">
        <v>6.5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3936388</v>
      </c>
      <c r="AB131" s="807"/>
      <c r="AC131" s="807"/>
      <c r="AD131" s="807"/>
      <c r="AE131" s="808"/>
      <c r="AF131" s="809">
        <v>3922288</v>
      </c>
      <c r="AG131" s="807"/>
      <c r="AH131" s="807"/>
      <c r="AI131" s="807"/>
      <c r="AJ131" s="808"/>
      <c r="AK131" s="809">
        <v>3922040</v>
      </c>
      <c r="AL131" s="807"/>
      <c r="AM131" s="807"/>
      <c r="AN131" s="807"/>
      <c r="AO131" s="808"/>
      <c r="AP131" s="810"/>
      <c r="AQ131" s="811"/>
      <c r="AR131" s="811"/>
      <c r="AS131" s="811"/>
      <c r="AT131" s="812"/>
      <c r="AU131" s="279"/>
      <c r="AV131" s="279"/>
      <c r="AW131" s="279"/>
      <c r="AX131" s="771" t="s">
        <v>495</v>
      </c>
      <c r="AY131" s="772"/>
      <c r="AZ131" s="772"/>
      <c r="BA131" s="772"/>
      <c r="BB131" s="772"/>
      <c r="BC131" s="772"/>
      <c r="BD131" s="772"/>
      <c r="BE131" s="773"/>
      <c r="BF131" s="774" t="s">
        <v>457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7.1672304660000004</v>
      </c>
      <c r="AB132" s="787"/>
      <c r="AC132" s="787"/>
      <c r="AD132" s="787"/>
      <c r="AE132" s="788"/>
      <c r="AF132" s="789">
        <v>6.9638435530000002</v>
      </c>
      <c r="AG132" s="787"/>
      <c r="AH132" s="787"/>
      <c r="AI132" s="787"/>
      <c r="AJ132" s="788"/>
      <c r="AK132" s="789">
        <v>5.4704694500000004</v>
      </c>
      <c r="AL132" s="787"/>
      <c r="AM132" s="787"/>
      <c r="AN132" s="787"/>
      <c r="AO132" s="788"/>
      <c r="AP132" s="790"/>
      <c r="AQ132" s="791"/>
      <c r="AR132" s="791"/>
      <c r="AS132" s="791"/>
      <c r="AT132" s="792"/>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6.2</v>
      </c>
      <c r="AB133" s="766"/>
      <c r="AC133" s="766"/>
      <c r="AD133" s="766"/>
      <c r="AE133" s="767"/>
      <c r="AF133" s="765">
        <v>6.7</v>
      </c>
      <c r="AG133" s="766"/>
      <c r="AH133" s="766"/>
      <c r="AI133" s="766"/>
      <c r="AJ133" s="767"/>
      <c r="AK133" s="765">
        <v>6.5</v>
      </c>
      <c r="AL133" s="766"/>
      <c r="AM133" s="766"/>
      <c r="AN133" s="766"/>
      <c r="AO133" s="767"/>
      <c r="AP133" s="768"/>
      <c r="AQ133" s="769"/>
      <c r="AR133" s="769"/>
      <c r="AS133" s="769"/>
      <c r="AT133" s="7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1RCj9bAfsLS0khH71KS6mpoFTJoC81PkqsCq3A/Xj3IRX0qSWczVXc0a2YuqIhQt1aMzTs/sW/7WU9GHCgcg9Q==" saltValue="1nVPyir8h7noA2+nM7gZ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499</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rADGbW4wdFPNd59ta81AE3IE5sWMXBCXo9Ok3Fafe0AZiWlrSeovOXikofCbWu1pUJDcupFYnJRyL6m+aYRfEA==" saltValue="hmC+SzJX/qBqsAAHRrg6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UrCPYdqTyek71Qb1HR5Zd6nmi9tsUQHzoTZd8oby+VsNE3IJudg83NvgqXuE7YcbuiSstcm9Ie3eKThef7Ftw==" saltValue="8NN1FOgP94tL+17rqHfG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501</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9" t="s">
        <v>502</v>
      </c>
      <c r="AP7" s="298"/>
      <c r="AQ7" s="299" t="s">
        <v>503</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80"/>
      <c r="AP8" s="304" t="s">
        <v>504</v>
      </c>
      <c r="AQ8" s="305" t="s">
        <v>505</v>
      </c>
      <c r="AR8" s="306" t="s">
        <v>506</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3" t="s">
        <v>507</v>
      </c>
      <c r="AL9" s="1194"/>
      <c r="AM9" s="1194"/>
      <c r="AN9" s="1195"/>
      <c r="AO9" s="307">
        <v>1940476</v>
      </c>
      <c r="AP9" s="307">
        <v>100340</v>
      </c>
      <c r="AQ9" s="308">
        <v>81607</v>
      </c>
      <c r="AR9" s="309">
        <v>23</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3" t="s">
        <v>508</v>
      </c>
      <c r="AL10" s="1194"/>
      <c r="AM10" s="1194"/>
      <c r="AN10" s="1195"/>
      <c r="AO10" s="310">
        <v>60000</v>
      </c>
      <c r="AP10" s="310">
        <v>3103</v>
      </c>
      <c r="AQ10" s="311">
        <v>8429</v>
      </c>
      <c r="AR10" s="312">
        <v>-63.2</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3" t="s">
        <v>509</v>
      </c>
      <c r="AL11" s="1194"/>
      <c r="AM11" s="1194"/>
      <c r="AN11" s="1195"/>
      <c r="AO11" s="310">
        <v>26071</v>
      </c>
      <c r="AP11" s="310">
        <v>1348</v>
      </c>
      <c r="AQ11" s="311">
        <v>12564</v>
      </c>
      <c r="AR11" s="312">
        <v>-89.3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3" t="s">
        <v>510</v>
      </c>
      <c r="AL12" s="1194"/>
      <c r="AM12" s="1194"/>
      <c r="AN12" s="1195"/>
      <c r="AO12" s="310" t="s">
        <v>511</v>
      </c>
      <c r="AP12" s="310" t="s">
        <v>511</v>
      </c>
      <c r="AQ12" s="311">
        <v>603</v>
      </c>
      <c r="AR12" s="312" t="s">
        <v>511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3" t="s">
        <v>512</v>
      </c>
      <c r="AL13" s="1194"/>
      <c r="AM13" s="1194"/>
      <c r="AN13" s="1195"/>
      <c r="AO13" s="310" t="s">
        <v>511</v>
      </c>
      <c r="AP13" s="310" t="s">
        <v>511</v>
      </c>
      <c r="AQ13" s="311">
        <v>5</v>
      </c>
      <c r="AR13" s="312" t="s">
        <v>511</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3" t="s">
        <v>513</v>
      </c>
      <c r="AL14" s="1194"/>
      <c r="AM14" s="1194"/>
      <c r="AN14" s="1195"/>
      <c r="AO14" s="310">
        <v>63330</v>
      </c>
      <c r="AP14" s="310">
        <v>3275</v>
      </c>
      <c r="AQ14" s="311">
        <v>4049</v>
      </c>
      <c r="AR14" s="312">
        <v>-19.100000000000001</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3" t="s">
        <v>514</v>
      </c>
      <c r="AL15" s="1194"/>
      <c r="AM15" s="1194"/>
      <c r="AN15" s="1195"/>
      <c r="AO15" s="310">
        <v>10959</v>
      </c>
      <c r="AP15" s="310">
        <v>567</v>
      </c>
      <c r="AQ15" s="311">
        <v>2220</v>
      </c>
      <c r="AR15" s="312">
        <v>-74.5</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6" t="s">
        <v>515</v>
      </c>
      <c r="AL16" s="1197"/>
      <c r="AM16" s="1197"/>
      <c r="AN16" s="1198"/>
      <c r="AO16" s="310">
        <v>-299161</v>
      </c>
      <c r="AP16" s="310">
        <v>-15469</v>
      </c>
      <c r="AQ16" s="311">
        <v>-7287</v>
      </c>
      <c r="AR16" s="312">
        <v>112.3</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6" t="s">
        <v>184</v>
      </c>
      <c r="AL17" s="1197"/>
      <c r="AM17" s="1197"/>
      <c r="AN17" s="1198"/>
      <c r="AO17" s="310">
        <v>1801675</v>
      </c>
      <c r="AP17" s="310">
        <v>93163</v>
      </c>
      <c r="AQ17" s="311">
        <v>102189</v>
      </c>
      <c r="AR17" s="312">
        <v>-8.8000000000000007</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516</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517</v>
      </c>
      <c r="AP20" s="318" t="s">
        <v>518</v>
      </c>
      <c r="AQ20" s="319" t="s">
        <v>519</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90" t="s">
        <v>520</v>
      </c>
      <c r="AL21" s="1191"/>
      <c r="AM21" s="1191"/>
      <c r="AN21" s="1192"/>
      <c r="AO21" s="322">
        <v>7.91</v>
      </c>
      <c r="AP21" s="323">
        <v>9.43</v>
      </c>
      <c r="AQ21" s="324">
        <v>-1.52</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90" t="s">
        <v>521</v>
      </c>
      <c r="AL22" s="1191"/>
      <c r="AM22" s="1191"/>
      <c r="AN22" s="1192"/>
      <c r="AO22" s="327">
        <v>98.8</v>
      </c>
      <c r="AP22" s="328">
        <v>96.9</v>
      </c>
      <c r="AQ22" s="329">
        <v>1.9</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524</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9" t="s">
        <v>502</v>
      </c>
      <c r="AP30" s="298"/>
      <c r="AQ30" s="299" t="s">
        <v>503</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80"/>
      <c r="AP31" s="304" t="s">
        <v>504</v>
      </c>
      <c r="AQ31" s="305" t="s">
        <v>505</v>
      </c>
      <c r="AR31" s="306" t="s">
        <v>506</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1" t="s">
        <v>525</v>
      </c>
      <c r="AL32" s="1182"/>
      <c r="AM32" s="1182"/>
      <c r="AN32" s="1183"/>
      <c r="AO32" s="337">
        <v>544294</v>
      </c>
      <c r="AP32" s="337">
        <v>28145</v>
      </c>
      <c r="AQ32" s="338">
        <v>48351</v>
      </c>
      <c r="AR32" s="339">
        <v>-41.8</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1" t="s">
        <v>526</v>
      </c>
      <c r="AL33" s="1182"/>
      <c r="AM33" s="1182"/>
      <c r="AN33" s="1183"/>
      <c r="AO33" s="337" t="s">
        <v>511</v>
      </c>
      <c r="AP33" s="337" t="s">
        <v>511</v>
      </c>
      <c r="AQ33" s="338" t="s">
        <v>511</v>
      </c>
      <c r="AR33" s="339" t="s">
        <v>511</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1" t="s">
        <v>527</v>
      </c>
      <c r="AL34" s="1182"/>
      <c r="AM34" s="1182"/>
      <c r="AN34" s="1183"/>
      <c r="AO34" s="337" t="s">
        <v>511</v>
      </c>
      <c r="AP34" s="337" t="s">
        <v>511</v>
      </c>
      <c r="AQ34" s="338">
        <v>3</v>
      </c>
      <c r="AR34" s="339" t="s">
        <v>511</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1" t="s">
        <v>528</v>
      </c>
      <c r="AL35" s="1182"/>
      <c r="AM35" s="1182"/>
      <c r="AN35" s="1183"/>
      <c r="AO35" s="337">
        <v>81384</v>
      </c>
      <c r="AP35" s="337">
        <v>4208</v>
      </c>
      <c r="AQ35" s="338">
        <v>15327</v>
      </c>
      <c r="AR35" s="339">
        <v>-72.5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1" t="s">
        <v>529</v>
      </c>
      <c r="AL36" s="1182"/>
      <c r="AM36" s="1182"/>
      <c r="AN36" s="1183"/>
      <c r="AO36" s="337">
        <v>184834</v>
      </c>
      <c r="AP36" s="337">
        <v>9558</v>
      </c>
      <c r="AQ36" s="338">
        <v>3222</v>
      </c>
      <c r="AR36" s="339">
        <v>196.6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1" t="s">
        <v>530</v>
      </c>
      <c r="AL37" s="1182"/>
      <c r="AM37" s="1182"/>
      <c r="AN37" s="1183"/>
      <c r="AO37" s="337" t="s">
        <v>511</v>
      </c>
      <c r="AP37" s="337" t="s">
        <v>511</v>
      </c>
      <c r="AQ37" s="338">
        <v>486</v>
      </c>
      <c r="AR37" s="339" t="s">
        <v>511</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4" t="s">
        <v>531</v>
      </c>
      <c r="AL38" s="1185"/>
      <c r="AM38" s="1185"/>
      <c r="AN38" s="1186"/>
      <c r="AO38" s="340" t="s">
        <v>511</v>
      </c>
      <c r="AP38" s="340" t="s">
        <v>511</v>
      </c>
      <c r="AQ38" s="341">
        <v>7</v>
      </c>
      <c r="AR38" s="329" t="s">
        <v>511</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4" t="s">
        <v>532</v>
      </c>
      <c r="AL39" s="1185"/>
      <c r="AM39" s="1185"/>
      <c r="AN39" s="1186"/>
      <c r="AO39" s="337" t="s">
        <v>511</v>
      </c>
      <c r="AP39" s="337" t="s">
        <v>511</v>
      </c>
      <c r="AQ39" s="338">
        <v>-3375</v>
      </c>
      <c r="AR39" s="339" t="s">
        <v>511</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1" t="s">
        <v>533</v>
      </c>
      <c r="AL40" s="1182"/>
      <c r="AM40" s="1182"/>
      <c r="AN40" s="1183"/>
      <c r="AO40" s="337">
        <v>-595958</v>
      </c>
      <c r="AP40" s="337">
        <v>-30816</v>
      </c>
      <c r="AQ40" s="338">
        <v>-44517</v>
      </c>
      <c r="AR40" s="339">
        <v>-30.8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7" t="s">
        <v>295</v>
      </c>
      <c r="AL41" s="1188"/>
      <c r="AM41" s="1188"/>
      <c r="AN41" s="1189"/>
      <c r="AO41" s="337">
        <v>214554</v>
      </c>
      <c r="AP41" s="337">
        <v>11094</v>
      </c>
      <c r="AQ41" s="338">
        <v>19506</v>
      </c>
      <c r="AR41" s="339">
        <v>-43.1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534</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535</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536</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4" t="s">
        <v>502</v>
      </c>
      <c r="AN49" s="1176" t="s">
        <v>537</v>
      </c>
      <c r="AO49" s="1177"/>
      <c r="AP49" s="1177"/>
      <c r="AQ49" s="1177"/>
      <c r="AR49" s="1178"/>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5"/>
      <c r="AN50" s="353" t="s">
        <v>538</v>
      </c>
      <c r="AO50" s="354" t="s">
        <v>539</v>
      </c>
      <c r="AP50" s="355" t="s">
        <v>540</v>
      </c>
      <c r="AQ50" s="356" t="s">
        <v>541</v>
      </c>
      <c r="AR50" s="357" t="s">
        <v>542</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543</v>
      </c>
      <c r="AL51" s="350"/>
      <c r="AM51" s="358">
        <v>434993</v>
      </c>
      <c r="AN51" s="359">
        <v>20849</v>
      </c>
      <c r="AO51" s="360">
        <v>135.4</v>
      </c>
      <c r="AP51" s="361">
        <v>69469</v>
      </c>
      <c r="AQ51" s="362">
        <v>30.4</v>
      </c>
      <c r="AR51" s="363">
        <v>105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544</v>
      </c>
      <c r="AM52" s="366">
        <v>274751</v>
      </c>
      <c r="AN52" s="367">
        <v>13169</v>
      </c>
      <c r="AO52" s="368">
        <v>204.2</v>
      </c>
      <c r="AP52" s="369">
        <v>38215</v>
      </c>
      <c r="AQ52" s="370">
        <v>32.200000000000003</v>
      </c>
      <c r="AR52" s="371">
        <v>172</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545</v>
      </c>
      <c r="AL53" s="350"/>
      <c r="AM53" s="358">
        <v>317480</v>
      </c>
      <c r="AN53" s="359">
        <v>15519</v>
      </c>
      <c r="AO53" s="360">
        <v>-25.6</v>
      </c>
      <c r="AP53" s="361">
        <v>67293</v>
      </c>
      <c r="AQ53" s="362">
        <v>-3.1</v>
      </c>
      <c r="AR53" s="363">
        <v>-22.5</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544</v>
      </c>
      <c r="AM54" s="366">
        <v>113945</v>
      </c>
      <c r="AN54" s="367">
        <v>5570</v>
      </c>
      <c r="AO54" s="368">
        <v>-57.7</v>
      </c>
      <c r="AP54" s="369">
        <v>35076</v>
      </c>
      <c r="AQ54" s="370">
        <v>-8.1999999999999993</v>
      </c>
      <c r="AR54" s="371">
        <v>-49.5</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546</v>
      </c>
      <c r="AL55" s="350"/>
      <c r="AM55" s="358">
        <v>601662</v>
      </c>
      <c r="AN55" s="359">
        <v>30046</v>
      </c>
      <c r="AO55" s="360">
        <v>93.6</v>
      </c>
      <c r="AP55" s="361">
        <v>67343</v>
      </c>
      <c r="AQ55" s="362">
        <v>0.1</v>
      </c>
      <c r="AR55" s="363">
        <v>93.5</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544</v>
      </c>
      <c r="AM56" s="366">
        <v>550971</v>
      </c>
      <c r="AN56" s="367">
        <v>27514</v>
      </c>
      <c r="AO56" s="368">
        <v>394</v>
      </c>
      <c r="AP56" s="369">
        <v>32865</v>
      </c>
      <c r="AQ56" s="370">
        <v>-6.3</v>
      </c>
      <c r="AR56" s="371">
        <v>400.3</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547</v>
      </c>
      <c r="AL57" s="350"/>
      <c r="AM57" s="358">
        <v>343096</v>
      </c>
      <c r="AN57" s="359">
        <v>17421</v>
      </c>
      <c r="AO57" s="360">
        <v>-42</v>
      </c>
      <c r="AP57" s="361">
        <v>73475</v>
      </c>
      <c r="AQ57" s="362">
        <v>9.1</v>
      </c>
      <c r="AR57" s="363">
        <v>-51.1</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544</v>
      </c>
      <c r="AM58" s="366">
        <v>305151</v>
      </c>
      <c r="AN58" s="367">
        <v>15495</v>
      </c>
      <c r="AO58" s="368">
        <v>-43.7</v>
      </c>
      <c r="AP58" s="369">
        <v>43072</v>
      </c>
      <c r="AQ58" s="370">
        <v>31.1</v>
      </c>
      <c r="AR58" s="371">
        <v>-74.8</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548</v>
      </c>
      <c r="AL59" s="350"/>
      <c r="AM59" s="358">
        <v>484947</v>
      </c>
      <c r="AN59" s="359">
        <v>25076</v>
      </c>
      <c r="AO59" s="360">
        <v>43.9</v>
      </c>
      <c r="AP59" s="361">
        <v>87464</v>
      </c>
      <c r="AQ59" s="362">
        <v>19</v>
      </c>
      <c r="AR59" s="363">
        <v>24.9</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544</v>
      </c>
      <c r="AM60" s="366">
        <v>339047</v>
      </c>
      <c r="AN60" s="367">
        <v>17532</v>
      </c>
      <c r="AO60" s="368">
        <v>13.1</v>
      </c>
      <c r="AP60" s="369">
        <v>47479</v>
      </c>
      <c r="AQ60" s="370">
        <v>10.199999999999999</v>
      </c>
      <c r="AR60" s="371">
        <v>2.9</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549</v>
      </c>
      <c r="AL61" s="372"/>
      <c r="AM61" s="373">
        <v>436436</v>
      </c>
      <c r="AN61" s="374">
        <v>21782</v>
      </c>
      <c r="AO61" s="375">
        <v>41.1</v>
      </c>
      <c r="AP61" s="376">
        <v>73009</v>
      </c>
      <c r="AQ61" s="377">
        <v>11.1</v>
      </c>
      <c r="AR61" s="363">
        <v>30</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544</v>
      </c>
      <c r="AM62" s="366">
        <v>316773</v>
      </c>
      <c r="AN62" s="367">
        <v>15856</v>
      </c>
      <c r="AO62" s="368">
        <v>102</v>
      </c>
      <c r="AP62" s="369">
        <v>39341</v>
      </c>
      <c r="AQ62" s="370">
        <v>11.8</v>
      </c>
      <c r="AR62" s="371">
        <v>90.2</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puA9+h/V7IWluYvAdPWY+qvhfgArXUDXQq5zRgxo696TPufgWL6T2kLeb9GR8VKLgfUbhNXpfyj0LpgV1lwK2A==" saltValue="j+z3QR33XjWfu83g5sQh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551</v>
      </c>
    </row>
    <row r="120" spans="125:125" ht="13.5" hidden="1" customHeight="1" x14ac:dyDescent="0.15"/>
    <row r="121" spans="125:125" ht="13.5" hidden="1" customHeight="1" x14ac:dyDescent="0.15">
      <c r="DU121" s="285"/>
    </row>
  </sheetData>
  <sheetProtection algorithmName="SHA-512" hashValue="7n8u7tyq/7m5aCLbBqu5fijmhi47+gJZG1ts0OcSL+PLySEADILprT52ig4HItuBFJBP/s0ikdPHhTm3Z/yX+w==" saltValue="8UmZsWn8XuSADPjkNEYj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552</v>
      </c>
    </row>
  </sheetData>
  <sheetProtection algorithmName="SHA-512" hashValue="zDFkw8KA8grTcolToOTq1slzJ7J1yfGvMc98RHfzPn8d+2F2dxxdHCuq2nrLrXt5r/zBMxJkVQ2+g51mF/M+Pg==" saltValue="T8Oj1e14mbeUzC/A0MO4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44.69</v>
      </c>
      <c r="G47" s="12">
        <v>49.26</v>
      </c>
      <c r="H47" s="12">
        <v>47.25</v>
      </c>
      <c r="I47" s="12">
        <v>38.53</v>
      </c>
      <c r="J47" s="13">
        <v>33.130000000000003</v>
      </c>
    </row>
    <row r="48" spans="2:10" ht="57.75" customHeight="1" x14ac:dyDescent="0.15">
      <c r="B48" s="14"/>
      <c r="C48" s="1201" t="s">
        <v>4</v>
      </c>
      <c r="D48" s="1201"/>
      <c r="E48" s="1202"/>
      <c r="F48" s="15">
        <v>6.67</v>
      </c>
      <c r="G48" s="16">
        <v>3.23</v>
      </c>
      <c r="H48" s="16">
        <v>3.08</v>
      </c>
      <c r="I48" s="16">
        <v>1.04</v>
      </c>
      <c r="J48" s="17">
        <v>1.44</v>
      </c>
    </row>
    <row r="49" spans="2:10" ht="57.75" customHeight="1" thickBot="1" x14ac:dyDescent="0.2">
      <c r="B49" s="18"/>
      <c r="C49" s="1203" t="s">
        <v>5</v>
      </c>
      <c r="D49" s="1203"/>
      <c r="E49" s="1204"/>
      <c r="F49" s="19">
        <v>4.45</v>
      </c>
      <c r="G49" s="20" t="s">
        <v>558</v>
      </c>
      <c r="H49" s="20" t="s">
        <v>559</v>
      </c>
      <c r="I49" s="20" t="s">
        <v>560</v>
      </c>
      <c r="J49" s="21" t="s">
        <v>561</v>
      </c>
    </row>
    <row r="50" spans="2:10" ht="13.5" customHeight="1" x14ac:dyDescent="0.15"/>
  </sheetData>
  <sheetProtection algorithmName="SHA-512" hashValue="FKshAPxHAgN2wsdqcQ72sILBOuSnfBYxlmwa8Q5JevQ0T/MLyuMUCgEckFihsn6dJUp8Snr3qPC6L9oTywYjuQ==" saltValue="DbDJBhmSfUpCAeRMsANL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2021-03-15T06:33:50Z</cp:lastPrinted>
  <dcterms:created xsi:type="dcterms:W3CDTF">2021-02-05T03:24:09Z</dcterms:created>
  <dcterms:modified xsi:type="dcterms:W3CDTF">2021-10-29T07:30:13Z</dcterms:modified>
  <cp:category/>
</cp:coreProperties>
</file>